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9990" windowHeight="5940"/>
  </bookViews>
  <sheets>
    <sheet name="Sheet1" sheetId="1" r:id="rId1"/>
  </sheets>
  <definedNames>
    <definedName name="_xlnm.Print_Area" localSheetId="0">Sheet1!$A$1:$G$41</definedName>
  </definedNames>
  <calcPr calcId="145621"/>
</workbook>
</file>

<file path=xl/calcChain.xml><?xml version="1.0" encoding="utf-8"?>
<calcChain xmlns="http://schemas.openxmlformats.org/spreadsheetml/2006/main">
  <c r="F37" i="1" l="1"/>
  <c r="G33" i="1"/>
  <c r="E36" i="1"/>
  <c r="E31" i="1"/>
  <c r="E27" i="1"/>
  <c r="E34" i="1"/>
  <c r="E29" i="1"/>
  <c r="G27" i="1"/>
  <c r="D37" i="1" l="1"/>
  <c r="C37" i="1"/>
  <c r="E35" i="1" l="1"/>
  <c r="F19" i="1" l="1"/>
  <c r="D19" i="1"/>
  <c r="C19" i="1"/>
  <c r="G35" i="1" l="1"/>
  <c r="G36" i="1"/>
  <c r="G34" i="1"/>
  <c r="G32" i="1"/>
  <c r="G31" i="1"/>
  <c r="G30" i="1"/>
  <c r="G29" i="1"/>
  <c r="G28" i="1"/>
  <c r="G37" i="1" l="1"/>
  <c r="E32" i="1"/>
  <c r="E30" i="1"/>
  <c r="E28" i="1"/>
  <c r="G13" i="1" l="1"/>
  <c r="G14" i="1"/>
  <c r="G15" i="1"/>
  <c r="G16" i="1"/>
  <c r="G17" i="1"/>
  <c r="G18" i="1"/>
  <c r="G12" i="1"/>
  <c r="E13" i="1"/>
  <c r="E14" i="1"/>
  <c r="E15" i="1"/>
  <c r="E16" i="1"/>
  <c r="E17" i="1"/>
  <c r="E12" i="1"/>
  <c r="E37" i="1" l="1"/>
  <c r="G19" i="1"/>
  <c r="E19" i="1"/>
</calcChain>
</file>

<file path=xl/sharedStrings.xml><?xml version="1.0" encoding="utf-8"?>
<sst xmlns="http://schemas.openxmlformats.org/spreadsheetml/2006/main" count="59" uniqueCount="35">
  <si>
    <t>(тис.грн.)</t>
  </si>
  <si>
    <t>Код бюджетної класифікації</t>
  </si>
  <si>
    <t>Виконано на відповідну дату попереднього року</t>
  </si>
  <si>
    <t>Відхилення поточного року до попереднього +/-</t>
  </si>
  <si>
    <t>1</t>
  </si>
  <si>
    <t>2</t>
  </si>
  <si>
    <t>3</t>
  </si>
  <si>
    <t>4</t>
  </si>
  <si>
    <t>5=4/3</t>
  </si>
  <si>
    <t>6</t>
  </si>
  <si>
    <t>7=4-6</t>
  </si>
  <si>
    <t>Голосіївська районна в місті Києві державна адміністрація</t>
  </si>
  <si>
    <t>(найменування головного розпорядника коштів місцевого бюджету)</t>
  </si>
  <si>
    <t xml:space="preserve">Найменування </t>
  </si>
  <si>
    <t>Всього</t>
  </si>
  <si>
    <t xml:space="preserve">Державне управління </t>
  </si>
  <si>
    <t>Освіта</t>
  </si>
  <si>
    <t>Соціальний захист та соціальне забезпечення</t>
  </si>
  <si>
    <t>Житлово-комунальне господарство</t>
  </si>
  <si>
    <t>Культура і мистецтво</t>
  </si>
  <si>
    <t>Фізична культура і спорт</t>
  </si>
  <si>
    <t>Видатки, не віднесені до основних груп</t>
  </si>
  <si>
    <t>Будівництво</t>
  </si>
  <si>
    <t xml:space="preserve">% виконання до планових показників </t>
  </si>
  <si>
    <t>Цільові фонди</t>
  </si>
  <si>
    <t>Загальний фонд</t>
  </si>
  <si>
    <t>Спеціальний фонд  (бюджет розвитку)</t>
  </si>
  <si>
    <t>4011000</t>
  </si>
  <si>
    <t>4013000</t>
  </si>
  <si>
    <t>4010100</t>
  </si>
  <si>
    <t>Транспортна інфраструктура</t>
  </si>
  <si>
    <t xml:space="preserve">Річні планові показники на 2021 рік з урахуванням змін </t>
  </si>
  <si>
    <t>Державне управління</t>
  </si>
  <si>
    <t>Інформація про використання бюджетних коштів станом на  01.06.2021 року в порівнянні з минулим роком</t>
  </si>
  <si>
    <t>Виконано на 01.06.2021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</si>
</sst>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#,##0.000"/>
  </numFmts>
  <fonts count="16" x14ac:knownFonts="1">
    <font>
      <sz val="10"/>
      <name val="Arial"/>
    </font>
    <font>
      <sz val="10"/>
      <name val="Arial"/>
    </font>
    <font>
      <sz val="14"/>
      <name val="Times New Roman"/>
      <charset val="204"/>
    </font>
    <font>
      <sz val="11"/>
      <name val="Times New Roman"/>
      <charset val="204"/>
    </font>
    <font>
      <i/>
      <sz val="13"/>
      <name val="Times New Roman"/>
      <charset val="204"/>
    </font>
    <font>
      <sz val="12"/>
      <name val="Arial"/>
      <charset val="204"/>
    </font>
    <font>
      <sz val="9"/>
      <name val="Arial"/>
      <charset val="204"/>
    </font>
    <font>
      <b/>
      <i/>
      <sz val="13"/>
      <name val="Arial"/>
      <family val="2"/>
      <charset val="204"/>
    </font>
    <font>
      <sz val="12"/>
      <name val="Arial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4"/>
      <name val="Arial"/>
    </font>
    <font>
      <sz val="12"/>
      <name val="Arial"/>
      <family val="2"/>
      <charset val="204"/>
    </font>
    <font>
      <b/>
      <i/>
      <sz val="13"/>
      <name val="Times New Roman"/>
      <family val="1"/>
      <charset val="204"/>
    </font>
    <font>
      <sz val="9"/>
      <name val="Arial"/>
      <family val="2"/>
      <charset val="204"/>
    </font>
    <font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46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left" vertical="top" indent="3"/>
    </xf>
    <xf numFmtId="0" fontId="5" fillId="0" borderId="1" xfId="0" applyNumberFormat="1" applyFont="1" applyFill="1" applyBorder="1" applyAlignment="1" applyProtection="1">
      <alignment horizontal="center" vertical="top" wrapText="1"/>
    </xf>
    <xf numFmtId="0" fontId="6" fillId="0" borderId="1" xfId="0" applyNumberFormat="1" applyFont="1" applyFill="1" applyBorder="1" applyAlignment="1" applyProtection="1">
      <alignment horizontal="left" vertical="top" indent="10"/>
    </xf>
    <xf numFmtId="0" fontId="6" fillId="0" borderId="1" xfId="0" applyNumberFormat="1" applyFont="1" applyFill="1" applyBorder="1" applyAlignment="1" applyProtection="1">
      <alignment horizontal="left" vertical="top" indent="3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 indent="4"/>
    </xf>
    <xf numFmtId="2" fontId="7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4" fontId="1" fillId="0" borderId="0" xfId="0" applyNumberFormat="1" applyFont="1" applyFill="1" applyBorder="1" applyAlignment="1" applyProtection="1">
      <alignment vertical="top"/>
    </xf>
    <xf numFmtId="4" fontId="8" fillId="0" borderId="0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vertical="top"/>
    </xf>
    <xf numFmtId="0" fontId="5" fillId="0" borderId="1" xfId="0" applyNumberFormat="1" applyFont="1" applyFill="1" applyBorder="1" applyAlignment="1" applyProtection="1">
      <alignment vertical="top" wrapText="1"/>
    </xf>
    <xf numFmtId="0" fontId="9" fillId="0" borderId="1" xfId="0" applyNumberFormat="1" applyFont="1" applyFill="1" applyBorder="1" applyAlignment="1" applyProtection="1">
      <alignment horizontal="center" vertical="top"/>
    </xf>
    <xf numFmtId="0" fontId="10" fillId="0" borderId="1" xfId="0" applyNumberFormat="1" applyFont="1" applyFill="1" applyBorder="1" applyAlignment="1" applyProtection="1">
      <alignment vertical="center"/>
    </xf>
    <xf numFmtId="164" fontId="9" fillId="0" borderId="1" xfId="0" applyNumberFormat="1" applyFont="1" applyFill="1" applyBorder="1" applyAlignment="1" applyProtection="1">
      <alignment horizontal="center" vertical="center"/>
    </xf>
    <xf numFmtId="165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right" vertical="top"/>
    </xf>
    <xf numFmtId="0" fontId="0" fillId="0" borderId="0" xfId="0" applyNumberFormat="1" applyFont="1" applyFill="1" applyBorder="1" applyAlignment="1" applyProtection="1">
      <alignment vertical="top"/>
    </xf>
    <xf numFmtId="0" fontId="1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horizontal="right" vertical="top"/>
    </xf>
    <xf numFmtId="166" fontId="5" fillId="0" borderId="1" xfId="0" applyNumberFormat="1" applyFont="1" applyFill="1" applyBorder="1" applyAlignment="1" applyProtection="1">
      <alignment horizontal="center" vertical="center"/>
    </xf>
    <xf numFmtId="166" fontId="9" fillId="0" borderId="1" xfId="0" applyNumberFormat="1" applyFont="1" applyFill="1" applyBorder="1" applyAlignment="1" applyProtection="1">
      <alignment horizontal="center" vertical="center"/>
    </xf>
    <xf numFmtId="49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top"/>
    </xf>
    <xf numFmtId="164" fontId="12" fillId="0" borderId="1" xfId="0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left" vertical="top" indent="3"/>
    </xf>
    <xf numFmtId="164" fontId="12" fillId="0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0" fontId="15" fillId="0" borderId="0" xfId="0" applyNumberFormat="1" applyFont="1" applyFill="1" applyBorder="1" applyAlignment="1" applyProtection="1">
      <alignment vertical="top"/>
    </xf>
    <xf numFmtId="165" fontId="9" fillId="0" borderId="1" xfId="0" applyNumberFormat="1" applyFont="1" applyFill="1" applyBorder="1" applyAlignment="1" applyProtection="1">
      <alignment horizontal="center" vertical="center"/>
    </xf>
    <xf numFmtId="0" fontId="12" fillId="0" borderId="0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vertical="top"/>
    </xf>
    <xf numFmtId="0" fontId="12" fillId="0" borderId="1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horizontal="center" vertical="top"/>
    </xf>
    <xf numFmtId="0" fontId="11" fillId="0" borderId="0" xfId="0" applyNumberFormat="1" applyFont="1" applyFill="1" applyBorder="1" applyAlignment="1" applyProtection="1">
      <alignment vertical="top"/>
    </xf>
    <xf numFmtId="0" fontId="15" fillId="0" borderId="0" xfId="0" applyNumberFormat="1" applyFont="1" applyFill="1" applyBorder="1" applyAlignment="1" applyProtection="1">
      <alignment horizontal="right" vertical="top"/>
    </xf>
    <xf numFmtId="2" fontId="7" fillId="0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0" fontId="12" fillId="0" borderId="0" xfId="0" applyNumberFormat="1" applyFont="1" applyFill="1" applyBorder="1" applyAlignment="1" applyProtection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topLeftCell="A22" zoomScaleNormal="100" zoomScaleSheetLayoutView="100" workbookViewId="0">
      <selection activeCell="K35" sqref="K35"/>
    </sheetView>
  </sheetViews>
  <sheetFormatPr defaultRowHeight="12.75" x14ac:dyDescent="0.2"/>
  <cols>
    <col min="1" max="1" width="37" customWidth="1"/>
    <col min="2" max="2" width="13.42578125" customWidth="1"/>
    <col min="3" max="3" width="16.7109375" customWidth="1"/>
    <col min="4" max="4" width="12.7109375" customWidth="1"/>
    <col min="5" max="5" width="11.28515625" customWidth="1"/>
    <col min="6" max="6" width="15" customWidth="1"/>
    <col min="7" max="7" width="15.7109375" customWidth="1"/>
  </cols>
  <sheetData>
    <row r="1" spans="1:7" ht="18.75" x14ac:dyDescent="0.2">
      <c r="A1" s="1"/>
      <c r="G1" s="23"/>
    </row>
    <row r="3" spans="1:7" ht="18.75" x14ac:dyDescent="0.2">
      <c r="A3" s="1" t="s">
        <v>33</v>
      </c>
    </row>
    <row r="4" spans="1:7" ht="18.75" x14ac:dyDescent="0.2">
      <c r="A4" s="1"/>
    </row>
    <row r="5" spans="1:7" s="8" customFormat="1" ht="16.5" x14ac:dyDescent="0.2">
      <c r="A5" s="43" t="s">
        <v>11</v>
      </c>
      <c r="B5" s="43"/>
      <c r="C5" s="43"/>
      <c r="D5" s="43"/>
      <c r="E5" s="43"/>
      <c r="F5" s="43"/>
      <c r="G5" s="43"/>
    </row>
    <row r="6" spans="1:7" ht="15" x14ac:dyDescent="0.2">
      <c r="A6" s="44" t="s">
        <v>12</v>
      </c>
      <c r="B6" s="44"/>
      <c r="C6" s="44"/>
      <c r="D6" s="44"/>
      <c r="E6" s="44"/>
      <c r="F6" s="44"/>
      <c r="G6" s="44"/>
    </row>
    <row r="7" spans="1:7" ht="15.75" customHeight="1" x14ac:dyDescent="0.2"/>
    <row r="9" spans="1:7" ht="17.25" x14ac:dyDescent="0.2">
      <c r="A9" s="25" t="s">
        <v>25</v>
      </c>
      <c r="D9" s="24"/>
      <c r="G9" s="26" t="s">
        <v>0</v>
      </c>
    </row>
    <row r="10" spans="1:7" ht="79.900000000000006" customHeight="1" x14ac:dyDescent="0.2">
      <c r="A10" s="2" t="s">
        <v>13</v>
      </c>
      <c r="B10" s="3" t="s">
        <v>1</v>
      </c>
      <c r="C10" s="3" t="s">
        <v>31</v>
      </c>
      <c r="D10" s="34" t="s">
        <v>34</v>
      </c>
      <c r="E10" s="3" t="s">
        <v>23</v>
      </c>
      <c r="F10" s="3" t="s">
        <v>2</v>
      </c>
      <c r="G10" s="3" t="s">
        <v>3</v>
      </c>
    </row>
    <row r="11" spans="1:7" x14ac:dyDescent="0.2">
      <c r="A11" s="4" t="s">
        <v>4</v>
      </c>
      <c r="B11" s="5" t="s">
        <v>5</v>
      </c>
      <c r="C11" s="6" t="s">
        <v>6</v>
      </c>
      <c r="D11" s="30" t="s">
        <v>7</v>
      </c>
      <c r="E11" s="6" t="s">
        <v>8</v>
      </c>
      <c r="F11" s="6" t="s">
        <v>9</v>
      </c>
      <c r="G11" s="6" t="s">
        <v>10</v>
      </c>
    </row>
    <row r="12" spans="1:7" ht="18" customHeight="1" x14ac:dyDescent="0.2">
      <c r="A12" s="15" t="s">
        <v>15</v>
      </c>
      <c r="B12" s="29" t="s">
        <v>29</v>
      </c>
      <c r="C12" s="27">
        <v>110295.01300000001</v>
      </c>
      <c r="D12" s="31">
        <v>42726.7</v>
      </c>
      <c r="E12" s="13">
        <f>D12/C12*100</f>
        <v>38.738560192200161</v>
      </c>
      <c r="F12" s="13">
        <v>42090</v>
      </c>
      <c r="G12" s="13">
        <f>D12-F12</f>
        <v>636.69999999999709</v>
      </c>
    </row>
    <row r="13" spans="1:7" ht="19.5" customHeight="1" x14ac:dyDescent="0.2">
      <c r="A13" s="15" t="s">
        <v>16</v>
      </c>
      <c r="B13" s="21" t="s">
        <v>27</v>
      </c>
      <c r="C13" s="27">
        <v>1564595.632</v>
      </c>
      <c r="D13" s="31">
        <v>483462.6</v>
      </c>
      <c r="E13" s="13">
        <f t="shared" ref="E13:E19" si="0">D13/C13*100</f>
        <v>30.900162963001293</v>
      </c>
      <c r="F13" s="13">
        <v>389106.1</v>
      </c>
      <c r="G13" s="13">
        <f t="shared" ref="G13:G19" si="1">D13-F13</f>
        <v>94356.5</v>
      </c>
    </row>
    <row r="14" spans="1:7" ht="33.75" customHeight="1" x14ac:dyDescent="0.2">
      <c r="A14" s="16" t="s">
        <v>17</v>
      </c>
      <c r="B14" s="29" t="s">
        <v>28</v>
      </c>
      <c r="C14" s="27">
        <v>30011.43</v>
      </c>
      <c r="D14" s="31">
        <v>10229.299999999999</v>
      </c>
      <c r="E14" s="13">
        <f t="shared" si="0"/>
        <v>34.084680403432955</v>
      </c>
      <c r="F14" s="14">
        <v>23177.7</v>
      </c>
      <c r="G14" s="13">
        <f t="shared" si="1"/>
        <v>-12948.400000000001</v>
      </c>
    </row>
    <row r="15" spans="1:7" ht="19.5" customHeight="1" x14ac:dyDescent="0.2">
      <c r="A15" s="15" t="s">
        <v>18</v>
      </c>
      <c r="B15" s="12">
        <v>4016000</v>
      </c>
      <c r="C15" s="27">
        <v>75469.61</v>
      </c>
      <c r="D15" s="31">
        <v>24656.7</v>
      </c>
      <c r="E15" s="13">
        <f t="shared" si="0"/>
        <v>32.671031425761967</v>
      </c>
      <c r="F15" s="13">
        <v>18902.900000000001</v>
      </c>
      <c r="G15" s="13">
        <f t="shared" si="1"/>
        <v>5753.7999999999993</v>
      </c>
    </row>
    <row r="16" spans="1:7" ht="18.75" customHeight="1" x14ac:dyDescent="0.2">
      <c r="A16" s="15" t="s">
        <v>19</v>
      </c>
      <c r="B16" s="12">
        <v>4014000</v>
      </c>
      <c r="C16" s="27">
        <v>34260.15</v>
      </c>
      <c r="D16" s="31">
        <v>9900.2000000000007</v>
      </c>
      <c r="E16" s="13">
        <f t="shared" si="0"/>
        <v>28.897129755707436</v>
      </c>
      <c r="F16" s="13">
        <v>7917.3</v>
      </c>
      <c r="G16" s="13">
        <f t="shared" si="1"/>
        <v>1982.9000000000005</v>
      </c>
    </row>
    <row r="17" spans="1:7" ht="18.75" customHeight="1" x14ac:dyDescent="0.2">
      <c r="A17" s="15" t="s">
        <v>20</v>
      </c>
      <c r="B17" s="12">
        <v>4015000</v>
      </c>
      <c r="C17" s="27">
        <v>32147.02</v>
      </c>
      <c r="D17" s="31">
        <v>11314.6</v>
      </c>
      <c r="E17" s="13">
        <f t="shared" si="0"/>
        <v>35.19641945038763</v>
      </c>
      <c r="F17" s="13">
        <v>8579.4</v>
      </c>
      <c r="G17" s="13">
        <f t="shared" si="1"/>
        <v>2735.2000000000007</v>
      </c>
    </row>
    <row r="18" spans="1:7" ht="32.25" hidden="1" customHeight="1" x14ac:dyDescent="0.2">
      <c r="A18" s="16" t="s">
        <v>21</v>
      </c>
      <c r="B18" s="12">
        <v>250000</v>
      </c>
      <c r="C18" s="13">
        <v>0</v>
      </c>
      <c r="D18" s="31">
        <v>0</v>
      </c>
      <c r="E18" s="13">
        <v>0</v>
      </c>
      <c r="F18" s="13">
        <v>93.8</v>
      </c>
      <c r="G18" s="13">
        <f t="shared" si="1"/>
        <v>-93.8</v>
      </c>
    </row>
    <row r="19" spans="1:7" ht="21.75" customHeight="1" x14ac:dyDescent="0.2">
      <c r="A19" s="17" t="s">
        <v>14</v>
      </c>
      <c r="B19" s="18"/>
      <c r="C19" s="28">
        <f>C12+C13+C14+C15+C16+C17</f>
        <v>1846778.855</v>
      </c>
      <c r="D19" s="19">
        <f>D12+D13+D14+D15+D16+D17</f>
        <v>582290.09999999986</v>
      </c>
      <c r="E19" s="19">
        <f t="shared" si="0"/>
        <v>31.53003936684124</v>
      </c>
      <c r="F19" s="19">
        <f>F12+F13+F14+F15+F16+F17</f>
        <v>489773.4</v>
      </c>
      <c r="G19" s="19">
        <f t="shared" si="1"/>
        <v>92516.699999999837</v>
      </c>
    </row>
    <row r="20" spans="1:7" ht="18.75" customHeight="1" x14ac:dyDescent="0.2">
      <c r="A20" s="9"/>
      <c r="C20" s="10"/>
      <c r="D20" s="11"/>
    </row>
    <row r="21" spans="1:7" s="22" customFormat="1" ht="16.149999999999999" customHeight="1" x14ac:dyDescent="0.2">
      <c r="A21" s="40"/>
      <c r="B21" s="41"/>
      <c r="C21" s="41"/>
      <c r="D21" s="41"/>
      <c r="E21" s="41"/>
      <c r="F21" s="41"/>
      <c r="G21" s="41"/>
    </row>
    <row r="23" spans="1:7" ht="17.25" x14ac:dyDescent="0.2">
      <c r="A23" s="25" t="s">
        <v>26</v>
      </c>
      <c r="G23" s="26" t="s">
        <v>0</v>
      </c>
    </row>
    <row r="25" spans="1:7" ht="99" customHeight="1" x14ac:dyDescent="0.2">
      <c r="A25" s="2" t="s">
        <v>13</v>
      </c>
      <c r="B25" s="3" t="s">
        <v>1</v>
      </c>
      <c r="C25" s="3" t="s">
        <v>31</v>
      </c>
      <c r="D25" s="34" t="s">
        <v>34</v>
      </c>
      <c r="E25" s="3" t="s">
        <v>23</v>
      </c>
      <c r="F25" s="3" t="s">
        <v>2</v>
      </c>
      <c r="G25" s="3" t="s">
        <v>3</v>
      </c>
    </row>
    <row r="26" spans="1:7" x14ac:dyDescent="0.2">
      <c r="A26" s="4" t="s">
        <v>4</v>
      </c>
      <c r="B26" s="5" t="s">
        <v>5</v>
      </c>
      <c r="C26" s="7" t="s">
        <v>6</v>
      </c>
      <c r="D26" s="32" t="s">
        <v>7</v>
      </c>
      <c r="E26" s="6" t="s">
        <v>8</v>
      </c>
      <c r="F26" s="6" t="s">
        <v>9</v>
      </c>
      <c r="G26" s="6" t="s">
        <v>10</v>
      </c>
    </row>
    <row r="27" spans="1:7" ht="25.9" customHeight="1" x14ac:dyDescent="0.2">
      <c r="A27" s="38" t="s">
        <v>32</v>
      </c>
      <c r="B27" s="39">
        <v>4010160</v>
      </c>
      <c r="C27" s="27">
        <v>0</v>
      </c>
      <c r="D27" s="31">
        <v>0</v>
      </c>
      <c r="E27" s="20">
        <f>IFERROR(D27/C27*100,0)</f>
        <v>0</v>
      </c>
      <c r="F27" s="13">
        <v>150.9</v>
      </c>
      <c r="G27" s="13">
        <f t="shared" ref="G27" si="2">D27-F27</f>
        <v>-150.9</v>
      </c>
    </row>
    <row r="28" spans="1:7" ht="19.5" customHeight="1" x14ac:dyDescent="0.2">
      <c r="A28" s="15" t="s">
        <v>16</v>
      </c>
      <c r="B28" s="29" t="s">
        <v>27</v>
      </c>
      <c r="C28" s="27">
        <v>74315.7</v>
      </c>
      <c r="D28" s="31">
        <v>15951.8</v>
      </c>
      <c r="E28" s="20">
        <f t="shared" ref="E28:E37" si="3">D28/C28*100</f>
        <v>21.464912528577408</v>
      </c>
      <c r="F28" s="13">
        <v>2089</v>
      </c>
      <c r="G28" s="13">
        <f t="shared" ref="G28:G36" si="4">D28-F28</f>
        <v>13862.8</v>
      </c>
    </row>
    <row r="29" spans="1:7" ht="32.25" customHeight="1" x14ac:dyDescent="0.2">
      <c r="A29" s="16" t="s">
        <v>17</v>
      </c>
      <c r="B29" s="29" t="s">
        <v>28</v>
      </c>
      <c r="C29" s="27">
        <v>1655</v>
      </c>
      <c r="D29" s="33">
        <v>0</v>
      </c>
      <c r="E29" s="20">
        <f>IFERROR(D27/C27,0)</f>
        <v>0</v>
      </c>
      <c r="F29" s="14">
        <v>445.9</v>
      </c>
      <c r="G29" s="13">
        <f t="shared" si="4"/>
        <v>-445.9</v>
      </c>
    </row>
    <row r="30" spans="1:7" ht="18.75" customHeight="1" x14ac:dyDescent="0.2">
      <c r="A30" s="15" t="s">
        <v>18</v>
      </c>
      <c r="B30" s="12">
        <v>4016000</v>
      </c>
      <c r="C30" s="27">
        <v>95850</v>
      </c>
      <c r="D30" s="31">
        <v>0</v>
      </c>
      <c r="E30" s="20">
        <f t="shared" si="3"/>
        <v>0</v>
      </c>
      <c r="F30" s="14">
        <v>4405.8</v>
      </c>
      <c r="G30" s="13">
        <f t="shared" si="4"/>
        <v>-4405.8</v>
      </c>
    </row>
    <row r="31" spans="1:7" ht="18.75" customHeight="1" x14ac:dyDescent="0.2">
      <c r="A31" s="15" t="s">
        <v>19</v>
      </c>
      <c r="B31" s="12">
        <v>4014000</v>
      </c>
      <c r="C31" s="27">
        <v>2000</v>
      </c>
      <c r="D31" s="31">
        <v>0</v>
      </c>
      <c r="E31" s="20">
        <f>IFERROR(D31/C31*100,0)</f>
        <v>0</v>
      </c>
      <c r="F31" s="14">
        <v>0</v>
      </c>
      <c r="G31" s="13">
        <f t="shared" si="4"/>
        <v>0</v>
      </c>
    </row>
    <row r="32" spans="1:7" ht="22.5" hidden="1" customHeight="1" x14ac:dyDescent="0.2">
      <c r="A32" s="15" t="s">
        <v>20</v>
      </c>
      <c r="B32" s="12">
        <v>4015000</v>
      </c>
      <c r="C32" s="27">
        <v>0</v>
      </c>
      <c r="D32" s="31">
        <v>0</v>
      </c>
      <c r="E32" s="20" t="e">
        <f t="shared" si="3"/>
        <v>#DIV/0!</v>
      </c>
      <c r="F32" s="13">
        <v>0</v>
      </c>
      <c r="G32" s="13">
        <f t="shared" si="4"/>
        <v>0</v>
      </c>
    </row>
    <row r="33" spans="1:7" ht="22.5" customHeight="1" x14ac:dyDescent="0.2">
      <c r="A33" s="38" t="s">
        <v>20</v>
      </c>
      <c r="B33" s="12">
        <v>4015000</v>
      </c>
      <c r="C33" s="27">
        <v>0</v>
      </c>
      <c r="D33" s="31">
        <v>0</v>
      </c>
      <c r="E33" s="20">
        <v>0</v>
      </c>
      <c r="F33" s="13">
        <v>1290.3</v>
      </c>
      <c r="G33" s="13">
        <f t="shared" si="4"/>
        <v>-1290.3</v>
      </c>
    </row>
    <row r="34" spans="1:7" ht="21.75" customHeight="1" x14ac:dyDescent="0.2">
      <c r="A34" s="16" t="s">
        <v>22</v>
      </c>
      <c r="B34" s="12">
        <v>4017300</v>
      </c>
      <c r="C34" s="27">
        <v>97957.5</v>
      </c>
      <c r="D34" s="31">
        <v>4848.3</v>
      </c>
      <c r="E34" s="20">
        <f t="shared" si="3"/>
        <v>4.949391317663272</v>
      </c>
      <c r="F34" s="13">
        <v>5118.8999999999996</v>
      </c>
      <c r="G34" s="13">
        <f t="shared" si="4"/>
        <v>-270.59999999999945</v>
      </c>
    </row>
    <row r="35" spans="1:7" ht="21.75" customHeight="1" x14ac:dyDescent="0.2">
      <c r="A35" s="16" t="s">
        <v>24</v>
      </c>
      <c r="B35" s="12">
        <v>4017691</v>
      </c>
      <c r="C35" s="27">
        <v>10000</v>
      </c>
      <c r="D35" s="31">
        <v>1420.7</v>
      </c>
      <c r="E35" s="20">
        <f>D35/C35*100</f>
        <v>14.207000000000001</v>
      </c>
      <c r="F35" s="13">
        <v>3253.3</v>
      </c>
      <c r="G35" s="13">
        <f>D35-F35</f>
        <v>-1832.6000000000001</v>
      </c>
    </row>
    <row r="36" spans="1:7" ht="35.25" hidden="1" customHeight="1" x14ac:dyDescent="0.2">
      <c r="A36" s="16" t="s">
        <v>30</v>
      </c>
      <c r="B36" s="12">
        <v>4017400</v>
      </c>
      <c r="C36" s="27">
        <v>0</v>
      </c>
      <c r="D36" s="31">
        <v>0</v>
      </c>
      <c r="E36" s="20">
        <f>IFERROR(D36/C36,0)</f>
        <v>0</v>
      </c>
      <c r="F36" s="13">
        <v>0</v>
      </c>
      <c r="G36" s="13">
        <f t="shared" si="4"/>
        <v>0</v>
      </c>
    </row>
    <row r="37" spans="1:7" ht="23.25" customHeight="1" x14ac:dyDescent="0.2">
      <c r="A37" s="17" t="s">
        <v>14</v>
      </c>
      <c r="B37" s="18"/>
      <c r="C37" s="28">
        <f>SUM(C28:C36)</f>
        <v>281778.2</v>
      </c>
      <c r="D37" s="19">
        <f>SUM(D28:D36)</f>
        <v>22220.799999999999</v>
      </c>
      <c r="E37" s="36">
        <f t="shared" si="3"/>
        <v>7.8859187829292674</v>
      </c>
      <c r="F37" s="19">
        <f>F27+F28+F29+F30+F31+F33+F34+F35+F36</f>
        <v>16754.099999999999</v>
      </c>
      <c r="G37" s="19">
        <f>G27+G28+G29+G30+G31+G33+G34+G35+G36</f>
        <v>5466.7000000000007</v>
      </c>
    </row>
    <row r="40" spans="1:7" ht="27" customHeight="1" x14ac:dyDescent="0.2">
      <c r="A40" s="37"/>
      <c r="B40" s="37"/>
      <c r="C40" s="37"/>
      <c r="D40" s="37"/>
      <c r="E40" s="37"/>
      <c r="F40" s="45"/>
      <c r="G40" s="45"/>
    </row>
    <row r="41" spans="1:7" ht="18" x14ac:dyDescent="0.2">
      <c r="A41" s="35"/>
      <c r="B41" s="35"/>
      <c r="C41" s="35"/>
      <c r="D41" s="35"/>
      <c r="E41" s="35"/>
      <c r="F41" s="42"/>
      <c r="G41" s="42"/>
    </row>
    <row r="42" spans="1:7" ht="18" x14ac:dyDescent="0.2">
      <c r="A42" s="40"/>
      <c r="B42" s="41"/>
      <c r="C42" s="41"/>
      <c r="D42" s="41"/>
      <c r="E42" s="41"/>
      <c r="F42" s="41"/>
      <c r="G42" s="41"/>
    </row>
  </sheetData>
  <mergeCells count="6">
    <mergeCell ref="A21:G21"/>
    <mergeCell ref="A42:G42"/>
    <mergeCell ref="F41:G41"/>
    <mergeCell ref="A5:G5"/>
    <mergeCell ref="A6:G6"/>
    <mergeCell ref="F40:G4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7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</dc:creator>
  <cp:lastModifiedBy>Грицай Ольга Анатоліївна</cp:lastModifiedBy>
  <cp:lastPrinted>2021-06-02T07:50:51Z</cp:lastPrinted>
  <dcterms:created xsi:type="dcterms:W3CDTF">2011-11-24T12:10:02Z</dcterms:created>
  <dcterms:modified xsi:type="dcterms:W3CDTF">2021-06-03T06:40:13Z</dcterms:modified>
</cp:coreProperties>
</file>