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9996" windowHeight="5880"/>
  </bookViews>
  <sheets>
    <sheet name="Sheet1" sheetId="1" r:id="rId1"/>
  </sheets>
  <definedNames>
    <definedName name="_xlnm.Print_Area" localSheetId="0">Sheet1!$A$1:$G$43</definedName>
  </definedNames>
  <calcPr calcId="145621"/>
</workbook>
</file>

<file path=xl/calcChain.xml><?xml version="1.0" encoding="utf-8"?>
<calcChain xmlns="http://schemas.openxmlformats.org/spreadsheetml/2006/main">
  <c r="G20" i="1" l="1"/>
  <c r="G19" i="1"/>
  <c r="F21" i="1"/>
  <c r="D21" i="1"/>
  <c r="C21" i="1"/>
  <c r="E20" i="1"/>
  <c r="E19" i="1"/>
  <c r="E31" i="1" l="1"/>
  <c r="F39" i="1" l="1"/>
  <c r="G35" i="1"/>
  <c r="E38" i="1"/>
  <c r="E33" i="1"/>
  <c r="E29" i="1"/>
  <c r="E36" i="1"/>
  <c r="G29" i="1"/>
  <c r="D39" i="1" l="1"/>
  <c r="C39" i="1"/>
  <c r="E37" i="1" l="1"/>
  <c r="G37" i="1" l="1"/>
  <c r="G38" i="1"/>
  <c r="G36" i="1"/>
  <c r="G34" i="1"/>
  <c r="G33" i="1"/>
  <c r="G32" i="1"/>
  <c r="G31" i="1"/>
  <c r="G30" i="1"/>
  <c r="G39" i="1" l="1"/>
  <c r="E34" i="1"/>
  <c r="E32" i="1"/>
  <c r="E30" i="1"/>
  <c r="G13" i="1" l="1"/>
  <c r="G14" i="1"/>
  <c r="G15" i="1"/>
  <c r="G16" i="1"/>
  <c r="G17" i="1"/>
  <c r="G18" i="1"/>
  <c r="G12" i="1"/>
  <c r="E13" i="1"/>
  <c r="E14" i="1"/>
  <c r="E15" i="1"/>
  <c r="E16" i="1"/>
  <c r="E17" i="1"/>
  <c r="E12" i="1"/>
  <c r="G21" i="1" l="1"/>
  <c r="E39" i="1"/>
  <c r="E21" i="1"/>
</calcChain>
</file>

<file path=xl/sharedStrings.xml><?xml version="1.0" encoding="utf-8"?>
<sst xmlns="http://schemas.openxmlformats.org/spreadsheetml/2006/main" count="61" uniqueCount="37">
  <si>
    <t>(тис.грн.)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</si>
  <si>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</si>
  <si>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</si>
  <si>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</si>
  <si>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</si>
  <si>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</si>
  <si>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</si>
  <si>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</si>
  <si>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</si>
  <si>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</si>
  <si>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</si>
  <si>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</si>
  <si>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</si>
  <si>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</si>
  <si>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</si>
  <si>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</si>
  <si>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</si>
  <si>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</si>
  <si>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</si>
  <si>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</si>
  <si>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</si>
  <si>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</si>
  <si>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Будівництво</t>
  </si>
  <si>
    <t xml:space="preserve">% виконання до планових показників </t>
  </si>
  <si>
    <t>Цільові фонди</t>
  </si>
  <si>
    <t>Загальний фонд</t>
  </si>
  <si>
    <t>Спеціальний фонд  (бюджет розвитку)</t>
  </si>
  <si>
    <t>4011000</t>
  </si>
  <si>
    <t>4013000</t>
  </si>
  <si>
    <t>4010100</t>
  </si>
  <si>
    <t>Транспортна інфраструктура</t>
  </si>
  <si>
    <t xml:space="preserve">Річні планові показники на 2021 рік з урахуванням змін </t>
  </si>
  <si>
    <t>Державне управління</t>
  </si>
  <si>
    <t>Інші заходи, пов'язані з економічною діяльністю</t>
  </si>
  <si>
    <t>Надання бюджетних позичок суб'єктам господарювання</t>
  </si>
  <si>
    <t>Інформація про використання бюджетних коштів станом на  01.12.2021 року в порівнянні з минулим роком</t>
  </si>
  <si>
    <t>Виконано на 01.12.2021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</si>
</sst>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6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  <font>
      <sz val="12"/>
      <name val="Arial"/>
      <family val="2"/>
      <charset val="204"/>
    </font>
    <font>
      <b/>
      <i/>
      <sz val="13"/>
      <name val="Times New Roman"/>
      <family val="1"/>
      <charset val="204"/>
    </font>
    <font>
      <sz val="9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top"/>
    </xf>
    <xf numFmtId="164" fontId="1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top" indent="3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5" fillId="0" borderId="0" xfId="0" applyNumberFormat="1" applyFont="1" applyFill="1" applyBorder="1" applyAlignment="1" applyProtection="1">
      <alignment vertical="top"/>
    </xf>
    <xf numFmtId="165" fontId="9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vertical="top"/>
    </xf>
    <xf numFmtId="0" fontId="12" fillId="0" borderId="1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15" fillId="0" borderId="0" xfId="0" applyNumberFormat="1" applyFont="1" applyFill="1" applyBorder="1" applyAlignment="1" applyProtection="1">
      <alignment horizontal="righ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5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view="pageBreakPreview" topLeftCell="A35" zoomScaleNormal="100" zoomScaleSheetLayoutView="100" workbookViewId="0">
      <selection activeCell="J45" sqref="J45"/>
    </sheetView>
  </sheetViews>
  <sheetFormatPr defaultRowHeight="13.2" x14ac:dyDescent="0.25"/>
  <cols>
    <col min="1" max="1" width="37" customWidth="1"/>
    <col min="2" max="2" width="13.44140625" customWidth="1"/>
    <col min="3" max="3" width="16.6640625" customWidth="1"/>
    <col min="4" max="4" width="15.21875" customWidth="1"/>
    <col min="5" max="5" width="11.33203125" customWidth="1"/>
    <col min="6" max="6" width="15" customWidth="1"/>
    <col min="7" max="7" width="15.6640625" customWidth="1"/>
  </cols>
  <sheetData>
    <row r="1" spans="1:7" ht="18" x14ac:dyDescent="0.25">
      <c r="A1" s="1"/>
      <c r="G1" s="23"/>
    </row>
    <row r="3" spans="1:7" ht="39" customHeight="1" x14ac:dyDescent="0.25">
      <c r="A3" s="40" t="s">
        <v>35</v>
      </c>
      <c r="B3" s="40"/>
      <c r="C3" s="40"/>
      <c r="D3" s="40"/>
      <c r="E3" s="40"/>
      <c r="F3" s="40"/>
      <c r="G3" s="40"/>
    </row>
    <row r="4" spans="1:7" ht="18" x14ac:dyDescent="0.25">
      <c r="A4" s="1"/>
    </row>
    <row r="5" spans="1:7" s="8" customFormat="1" ht="16.8" x14ac:dyDescent="0.25">
      <c r="A5" s="42" t="s">
        <v>11</v>
      </c>
      <c r="B5" s="42"/>
      <c r="C5" s="42"/>
      <c r="D5" s="42"/>
      <c r="E5" s="42"/>
      <c r="F5" s="42"/>
      <c r="G5" s="42"/>
    </row>
    <row r="6" spans="1:7" ht="13.8" x14ac:dyDescent="0.25">
      <c r="A6" s="43" t="s">
        <v>12</v>
      </c>
      <c r="B6" s="43"/>
      <c r="C6" s="43"/>
      <c r="D6" s="43"/>
      <c r="E6" s="43"/>
      <c r="F6" s="43"/>
      <c r="G6" s="43"/>
    </row>
    <row r="7" spans="1:7" ht="15.75" customHeight="1" x14ac:dyDescent="0.25"/>
    <row r="9" spans="1:7" ht="16.8" x14ac:dyDescent="0.25">
      <c r="A9" s="25" t="s">
        <v>25</v>
      </c>
      <c r="D9" s="24"/>
      <c r="G9" s="26" t="s">
        <v>0</v>
      </c>
    </row>
    <row r="10" spans="1:7" ht="79.95" customHeight="1" x14ac:dyDescent="0.25">
      <c r="A10" s="2" t="s">
        <v>13</v>
      </c>
      <c r="B10" s="3" t="s">
        <v>1</v>
      </c>
      <c r="C10" s="3" t="s">
        <v>31</v>
      </c>
      <c r="D10" s="34" t="s">
        <v>36</v>
      </c>
      <c r="E10" s="3" t="s">
        <v>23</v>
      </c>
      <c r="F10" s="3" t="s">
        <v>2</v>
      </c>
      <c r="G10" s="3" t="s">
        <v>3</v>
      </c>
    </row>
    <row r="11" spans="1:7" x14ac:dyDescent="0.25">
      <c r="A11" s="4" t="s">
        <v>4</v>
      </c>
      <c r="B11" s="5" t="s">
        <v>5</v>
      </c>
      <c r="C11" s="6" t="s">
        <v>6</v>
      </c>
      <c r="D11" s="30" t="s">
        <v>7</v>
      </c>
      <c r="E11" s="6" t="s">
        <v>8</v>
      </c>
      <c r="F11" s="6" t="s">
        <v>9</v>
      </c>
      <c r="G11" s="6" t="s">
        <v>10</v>
      </c>
    </row>
    <row r="12" spans="1:7" ht="18" customHeight="1" x14ac:dyDescent="0.25">
      <c r="A12" s="15" t="s">
        <v>15</v>
      </c>
      <c r="B12" s="29" t="s">
        <v>29</v>
      </c>
      <c r="C12" s="27">
        <v>110642.613</v>
      </c>
      <c r="D12" s="31">
        <v>98303.5</v>
      </c>
      <c r="E12" s="13">
        <f>D12/C12*100</f>
        <v>88.847775133437963</v>
      </c>
      <c r="F12" s="13">
        <v>93293.6</v>
      </c>
      <c r="G12" s="13">
        <f>D12-F12</f>
        <v>5009.8999999999942</v>
      </c>
    </row>
    <row r="13" spans="1:7" ht="19.5" customHeight="1" x14ac:dyDescent="0.25">
      <c r="A13" s="15" t="s">
        <v>16</v>
      </c>
      <c r="B13" s="21" t="s">
        <v>27</v>
      </c>
      <c r="C13" s="27">
        <v>1610758.3319999999</v>
      </c>
      <c r="D13" s="31">
        <v>1271047.6000000001</v>
      </c>
      <c r="E13" s="13">
        <f t="shared" ref="E13:E21" si="0">D13/C13*100</f>
        <v>78.909888264976559</v>
      </c>
      <c r="F13" s="13">
        <v>933416.6</v>
      </c>
      <c r="G13" s="13">
        <f t="shared" ref="G13:G20" si="1">D13-F13</f>
        <v>337631.00000000012</v>
      </c>
    </row>
    <row r="14" spans="1:7" ht="33.75" customHeight="1" x14ac:dyDescent="0.25">
      <c r="A14" s="16" t="s">
        <v>17</v>
      </c>
      <c r="B14" s="29" t="s">
        <v>28</v>
      </c>
      <c r="C14" s="27">
        <v>31757.795999999998</v>
      </c>
      <c r="D14" s="31">
        <v>26672.7</v>
      </c>
      <c r="E14" s="13">
        <f t="shared" si="0"/>
        <v>83.987881274884444</v>
      </c>
      <c r="F14" s="14">
        <v>55119.199999999997</v>
      </c>
      <c r="G14" s="13">
        <f t="shared" si="1"/>
        <v>-28446.499999999996</v>
      </c>
    </row>
    <row r="15" spans="1:7" ht="19.5" customHeight="1" x14ac:dyDescent="0.25">
      <c r="A15" s="15" t="s">
        <v>18</v>
      </c>
      <c r="B15" s="12">
        <v>4016000</v>
      </c>
      <c r="C15" s="27">
        <v>79469.61</v>
      </c>
      <c r="D15" s="31">
        <v>65924.600000000006</v>
      </c>
      <c r="E15" s="13">
        <f t="shared" si="0"/>
        <v>82.955736161282289</v>
      </c>
      <c r="F15" s="13">
        <v>52074.3</v>
      </c>
      <c r="G15" s="13">
        <f t="shared" si="1"/>
        <v>13850.300000000003</v>
      </c>
    </row>
    <row r="16" spans="1:7" ht="18.75" customHeight="1" x14ac:dyDescent="0.25">
      <c r="A16" s="15" t="s">
        <v>19</v>
      </c>
      <c r="B16" s="12">
        <v>4014000</v>
      </c>
      <c r="C16" s="27">
        <v>34646.050000000003</v>
      </c>
      <c r="D16" s="31">
        <v>28362</v>
      </c>
      <c r="E16" s="13">
        <f t="shared" si="0"/>
        <v>81.862145901192193</v>
      </c>
      <c r="F16" s="13">
        <v>18436.7</v>
      </c>
      <c r="G16" s="13">
        <f t="shared" si="1"/>
        <v>9925.2999999999993</v>
      </c>
    </row>
    <row r="17" spans="1:7" ht="18.75" customHeight="1" x14ac:dyDescent="0.25">
      <c r="A17" s="15" t="s">
        <v>20</v>
      </c>
      <c r="B17" s="12">
        <v>4015000</v>
      </c>
      <c r="C17" s="27">
        <v>32180.42</v>
      </c>
      <c r="D17" s="31">
        <v>28354.5</v>
      </c>
      <c r="E17" s="13">
        <f t="shared" si="0"/>
        <v>88.11103149057719</v>
      </c>
      <c r="F17" s="13">
        <v>19849.7</v>
      </c>
      <c r="G17" s="13">
        <f t="shared" si="1"/>
        <v>8504.7999999999993</v>
      </c>
    </row>
    <row r="18" spans="1:7" ht="32.25" hidden="1" customHeight="1" x14ac:dyDescent="0.25">
      <c r="A18" s="16" t="s">
        <v>21</v>
      </c>
      <c r="B18" s="12">
        <v>250000</v>
      </c>
      <c r="C18" s="13">
        <v>0</v>
      </c>
      <c r="D18" s="31">
        <v>0</v>
      </c>
      <c r="E18" s="13">
        <v>0</v>
      </c>
      <c r="F18" s="13">
        <v>93.8</v>
      </c>
      <c r="G18" s="13">
        <f t="shared" si="1"/>
        <v>-93.8</v>
      </c>
    </row>
    <row r="19" spans="1:7" ht="33.6" customHeight="1" x14ac:dyDescent="0.25">
      <c r="A19" s="16" t="s">
        <v>33</v>
      </c>
      <c r="B19" s="12">
        <v>4017000</v>
      </c>
      <c r="C19" s="27">
        <v>789.15899999999999</v>
      </c>
      <c r="D19" s="31">
        <v>586.1</v>
      </c>
      <c r="E19" s="13">
        <f t="shared" si="0"/>
        <v>74.268936931594283</v>
      </c>
      <c r="F19" s="13">
        <v>0</v>
      </c>
      <c r="G19" s="13">
        <f t="shared" si="1"/>
        <v>586.1</v>
      </c>
    </row>
    <row r="20" spans="1:7" ht="34.200000000000003" customHeight="1" x14ac:dyDescent="0.25">
      <c r="A20" s="16" t="s">
        <v>34</v>
      </c>
      <c r="B20" s="12">
        <v>4018000</v>
      </c>
      <c r="C20" s="27">
        <v>4351.1180000000004</v>
      </c>
      <c r="D20" s="31">
        <v>4351.1000000000004</v>
      </c>
      <c r="E20" s="13">
        <f t="shared" si="0"/>
        <v>99.999586313218813</v>
      </c>
      <c r="F20" s="13">
        <v>0</v>
      </c>
      <c r="G20" s="13">
        <f t="shared" si="1"/>
        <v>4351.1000000000004</v>
      </c>
    </row>
    <row r="21" spans="1:7" ht="21.75" customHeight="1" x14ac:dyDescent="0.25">
      <c r="A21" s="17" t="s">
        <v>14</v>
      </c>
      <c r="B21" s="18"/>
      <c r="C21" s="28">
        <f>C12+C13+C14+C15+C16+C17+C19+C20</f>
        <v>1904595.098</v>
      </c>
      <c r="D21" s="19">
        <f>D12+D13+D14+D15+D16+D17+D19+D20</f>
        <v>1523602.1000000003</v>
      </c>
      <c r="E21" s="19">
        <f t="shared" si="0"/>
        <v>79.9961157938463</v>
      </c>
      <c r="F21" s="19">
        <f t="shared" ref="F21:G21" si="2">F12+F13+F14+F15+F16+F17+F19+F20</f>
        <v>1172190.0999999999</v>
      </c>
      <c r="G21" s="19">
        <f t="shared" si="2"/>
        <v>351412.00000000006</v>
      </c>
    </row>
    <row r="22" spans="1:7" ht="18.75" customHeight="1" x14ac:dyDescent="0.25">
      <c r="A22" s="9"/>
      <c r="C22" s="10"/>
      <c r="D22" s="11"/>
    </row>
    <row r="23" spans="1:7" s="22" customFormat="1" ht="16.2" customHeight="1" x14ac:dyDescent="0.25">
      <c r="A23" s="39"/>
      <c r="B23" s="39"/>
      <c r="C23" s="39"/>
      <c r="D23" s="39"/>
      <c r="E23" s="39"/>
      <c r="F23" s="39"/>
      <c r="G23" s="39"/>
    </row>
    <row r="25" spans="1:7" ht="16.8" x14ac:dyDescent="0.25">
      <c r="A25" s="25" t="s">
        <v>26</v>
      </c>
      <c r="G25" s="26" t="s">
        <v>0</v>
      </c>
    </row>
    <row r="27" spans="1:7" ht="99" customHeight="1" x14ac:dyDescent="0.25">
      <c r="A27" s="2" t="s">
        <v>13</v>
      </c>
      <c r="B27" s="3" t="s">
        <v>1</v>
      </c>
      <c r="C27" s="3" t="s">
        <v>31</v>
      </c>
      <c r="D27" s="34" t="s">
        <v>36</v>
      </c>
      <c r="E27" s="3" t="s">
        <v>23</v>
      </c>
      <c r="F27" s="3" t="s">
        <v>2</v>
      </c>
      <c r="G27" s="3" t="s">
        <v>3</v>
      </c>
    </row>
    <row r="28" spans="1:7" x14ac:dyDescent="0.25">
      <c r="A28" s="4" t="s">
        <v>4</v>
      </c>
      <c r="B28" s="5" t="s">
        <v>5</v>
      </c>
      <c r="C28" s="7" t="s">
        <v>6</v>
      </c>
      <c r="D28" s="32" t="s">
        <v>7</v>
      </c>
      <c r="E28" s="6" t="s">
        <v>8</v>
      </c>
      <c r="F28" s="6" t="s">
        <v>9</v>
      </c>
      <c r="G28" s="6" t="s">
        <v>10</v>
      </c>
    </row>
    <row r="29" spans="1:7" ht="25.95" customHeight="1" x14ac:dyDescent="0.25">
      <c r="A29" s="37" t="s">
        <v>32</v>
      </c>
      <c r="B29" s="38">
        <v>4010160</v>
      </c>
      <c r="C29" s="27">
        <v>0</v>
      </c>
      <c r="D29" s="31">
        <v>0</v>
      </c>
      <c r="E29" s="20">
        <f>IFERROR(D29/C29*100,0)</f>
        <v>0</v>
      </c>
      <c r="F29" s="13">
        <v>2816</v>
      </c>
      <c r="G29" s="13">
        <f t="shared" ref="G29" si="3">D29-F29</f>
        <v>-2816</v>
      </c>
    </row>
    <row r="30" spans="1:7" ht="19.5" customHeight="1" x14ac:dyDescent="0.25">
      <c r="A30" s="15" t="s">
        <v>16</v>
      </c>
      <c r="B30" s="29" t="s">
        <v>27</v>
      </c>
      <c r="C30" s="27">
        <v>87452.184999999998</v>
      </c>
      <c r="D30" s="31">
        <v>69359.600000000006</v>
      </c>
      <c r="E30" s="20">
        <f t="shared" ref="E30:E39" si="4">D30/C30*100</f>
        <v>79.311454596588987</v>
      </c>
      <c r="F30" s="13">
        <v>73217.100000000006</v>
      </c>
      <c r="G30" s="13">
        <f t="shared" ref="G30:G38" si="5">D30-F30</f>
        <v>-3857.5</v>
      </c>
    </row>
    <row r="31" spans="1:7" ht="32.25" customHeight="1" x14ac:dyDescent="0.25">
      <c r="A31" s="16" t="s">
        <v>17</v>
      </c>
      <c r="B31" s="29" t="s">
        <v>28</v>
      </c>
      <c r="C31" s="27">
        <v>7773.9459999999999</v>
      </c>
      <c r="D31" s="33">
        <v>4454.2</v>
      </c>
      <c r="E31" s="20">
        <f t="shared" si="4"/>
        <v>57.296513250799528</v>
      </c>
      <c r="F31" s="14">
        <v>5498.5</v>
      </c>
      <c r="G31" s="13">
        <f t="shared" si="5"/>
        <v>-1044.3000000000002</v>
      </c>
    </row>
    <row r="32" spans="1:7" ht="18.75" customHeight="1" x14ac:dyDescent="0.25">
      <c r="A32" s="15" t="s">
        <v>18</v>
      </c>
      <c r="B32" s="12">
        <v>4016000</v>
      </c>
      <c r="C32" s="27">
        <v>117109</v>
      </c>
      <c r="D32" s="31">
        <v>72616.399999999994</v>
      </c>
      <c r="E32" s="20">
        <f t="shared" si="4"/>
        <v>62.007531445063989</v>
      </c>
      <c r="F32" s="14">
        <v>105185.1</v>
      </c>
      <c r="G32" s="13">
        <f t="shared" si="5"/>
        <v>-32568.700000000012</v>
      </c>
    </row>
    <row r="33" spans="1:7" ht="18.75" customHeight="1" x14ac:dyDescent="0.25">
      <c r="A33" s="15" t="s">
        <v>19</v>
      </c>
      <c r="B33" s="12">
        <v>4014000</v>
      </c>
      <c r="C33" s="27">
        <v>2000</v>
      </c>
      <c r="D33" s="31">
        <v>1960.5</v>
      </c>
      <c r="E33" s="20">
        <f>IFERROR(D33/C33*100,0)</f>
        <v>98.024999999999991</v>
      </c>
      <c r="F33" s="14">
        <v>1636.3</v>
      </c>
      <c r="G33" s="13">
        <f t="shared" si="5"/>
        <v>324.20000000000005</v>
      </c>
    </row>
    <row r="34" spans="1:7" ht="22.5" hidden="1" customHeight="1" x14ac:dyDescent="0.25">
      <c r="A34" s="15" t="s">
        <v>20</v>
      </c>
      <c r="B34" s="12">
        <v>4015000</v>
      </c>
      <c r="C34" s="27">
        <v>0</v>
      </c>
      <c r="D34" s="31">
        <v>0</v>
      </c>
      <c r="E34" s="20" t="e">
        <f t="shared" si="4"/>
        <v>#DIV/0!</v>
      </c>
      <c r="F34" s="13">
        <v>0</v>
      </c>
      <c r="G34" s="13">
        <f t="shared" si="5"/>
        <v>0</v>
      </c>
    </row>
    <row r="35" spans="1:7" ht="22.5" customHeight="1" x14ac:dyDescent="0.25">
      <c r="A35" s="37" t="s">
        <v>20</v>
      </c>
      <c r="B35" s="12">
        <v>4015000</v>
      </c>
      <c r="C35" s="27">
        <v>6896.049</v>
      </c>
      <c r="D35" s="31">
        <v>0</v>
      </c>
      <c r="E35" s="20">
        <v>0</v>
      </c>
      <c r="F35" s="13">
        <v>7789.7</v>
      </c>
      <c r="G35" s="13">
        <f t="shared" si="5"/>
        <v>-7789.7</v>
      </c>
    </row>
    <row r="36" spans="1:7" ht="21.75" customHeight="1" x14ac:dyDescent="0.25">
      <c r="A36" s="16" t="s">
        <v>22</v>
      </c>
      <c r="B36" s="12">
        <v>4017300</v>
      </c>
      <c r="C36" s="27">
        <v>171629.141</v>
      </c>
      <c r="D36" s="31">
        <v>104524.6</v>
      </c>
      <c r="E36" s="20">
        <f t="shared" si="4"/>
        <v>60.90142932079349</v>
      </c>
      <c r="F36" s="13">
        <v>50373.1</v>
      </c>
      <c r="G36" s="13">
        <f t="shared" si="5"/>
        <v>54151.500000000007</v>
      </c>
    </row>
    <row r="37" spans="1:7" ht="21.75" customHeight="1" x14ac:dyDescent="0.25">
      <c r="A37" s="16" t="s">
        <v>24</v>
      </c>
      <c r="B37" s="12">
        <v>4017691</v>
      </c>
      <c r="C37" s="27">
        <v>10000</v>
      </c>
      <c r="D37" s="31">
        <v>5032.8</v>
      </c>
      <c r="E37" s="20">
        <f>D37/C37*100</f>
        <v>50.328000000000003</v>
      </c>
      <c r="F37" s="13">
        <v>6064.3</v>
      </c>
      <c r="G37" s="13">
        <f>D37-F37</f>
        <v>-1031.5</v>
      </c>
    </row>
    <row r="38" spans="1:7" ht="35.25" hidden="1" customHeight="1" x14ac:dyDescent="0.25">
      <c r="A38" s="16" t="s">
        <v>30</v>
      </c>
      <c r="B38" s="12">
        <v>4017400</v>
      </c>
      <c r="C38" s="27">
        <v>0</v>
      </c>
      <c r="D38" s="31">
        <v>0</v>
      </c>
      <c r="E38" s="20">
        <f>IFERROR(D38/C38,0)</f>
        <v>0</v>
      </c>
      <c r="F38" s="13">
        <v>0</v>
      </c>
      <c r="G38" s="13">
        <f t="shared" si="5"/>
        <v>0</v>
      </c>
    </row>
    <row r="39" spans="1:7" ht="23.25" customHeight="1" x14ac:dyDescent="0.25">
      <c r="A39" s="17" t="s">
        <v>14</v>
      </c>
      <c r="B39" s="18"/>
      <c r="C39" s="28">
        <f>SUM(C30:C38)</f>
        <v>402860.321</v>
      </c>
      <c r="D39" s="19">
        <f>SUM(D30:D38)</f>
        <v>257948.1</v>
      </c>
      <c r="E39" s="36">
        <f t="shared" si="4"/>
        <v>64.029165086228488</v>
      </c>
      <c r="F39" s="19">
        <f>F29+F30+F31+F32+F33+F35+F36+F37+F38</f>
        <v>252580.1</v>
      </c>
      <c r="G39" s="19">
        <f>G29+G30+G31+G32+G33+G35+G36+G37+G38</f>
        <v>5367.9999999999927</v>
      </c>
    </row>
    <row r="42" spans="1:7" ht="27" customHeight="1" x14ac:dyDescent="0.25">
      <c r="A42" s="35"/>
      <c r="B42" s="35"/>
      <c r="C42" s="35"/>
      <c r="D42" s="35"/>
      <c r="E42" s="44"/>
      <c r="F42" s="44"/>
      <c r="G42" s="44"/>
    </row>
    <row r="43" spans="1:7" ht="17.399999999999999" x14ac:dyDescent="0.25">
      <c r="A43" s="35"/>
      <c r="B43" s="35"/>
      <c r="C43" s="35"/>
      <c r="D43" s="35"/>
      <c r="E43" s="35"/>
      <c r="F43" s="41"/>
      <c r="G43" s="41"/>
    </row>
    <row r="44" spans="1:7" ht="17.399999999999999" x14ac:dyDescent="0.25">
      <c r="A44" s="39"/>
      <c r="B44" s="39"/>
      <c r="C44" s="39"/>
      <c r="D44" s="39"/>
      <c r="E44" s="39"/>
      <c r="F44" s="39"/>
      <c r="G44" s="39"/>
    </row>
  </sheetData>
  <mergeCells count="7">
    <mergeCell ref="A44:G44"/>
    <mergeCell ref="A3:G3"/>
    <mergeCell ref="A23:G23"/>
    <mergeCell ref="F43:G43"/>
    <mergeCell ref="A5:G5"/>
    <mergeCell ref="A6:G6"/>
    <mergeCell ref="E42:G4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2021-12-02T08:08:39Z</cp:lastPrinted>
  <dcterms:created xsi:type="dcterms:W3CDTF">2011-11-24T12:10:02Z</dcterms:created>
  <dcterms:modified xsi:type="dcterms:W3CDTF">2021-12-02T08:09:17Z</dcterms:modified>
  <cp:category/>
</cp:coreProperties>
</file>