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80" windowWidth="9990" windowHeight="5820"/>
  </bookViews>
  <sheets>
    <sheet name="Sheet1" sheetId="1" r:id="rId1"/>
  </sheets>
  <definedNames>
    <definedName name="_xlnm.Print_Area" localSheetId="0">Sheet1!$A$1:$E$78</definedName>
  </definedNames>
  <calcPr calcId="145621"/>
</workbook>
</file>

<file path=xl/calcChain.xml><?xml version="1.0" encoding="utf-8"?>
<calcChain xmlns="http://schemas.openxmlformats.org/spreadsheetml/2006/main">
  <c r="D67" i="1" l="1"/>
  <c r="D64" i="1"/>
  <c r="D28" i="1"/>
  <c r="D27" i="1"/>
  <c r="D25" i="1"/>
  <c r="C68" i="1"/>
  <c r="C64" i="1"/>
  <c r="D78" i="1" l="1"/>
  <c r="C78" i="1"/>
  <c r="E66" i="1"/>
  <c r="E63" i="1" l="1"/>
  <c r="E78" i="1" l="1"/>
  <c r="E24" i="1" l="1"/>
  <c r="D46" i="1" l="1"/>
  <c r="E34" i="1" l="1"/>
  <c r="E33" i="1"/>
  <c r="C27" i="1"/>
  <c r="C46" i="1" l="1"/>
  <c r="E46" i="1" s="1"/>
  <c r="C28" i="1"/>
  <c r="E68" i="1" l="1"/>
  <c r="E72" i="1"/>
  <c r="E77" i="1"/>
  <c r="E74" i="1"/>
  <c r="E73" i="1"/>
  <c r="E71" i="1"/>
  <c r="E70" i="1"/>
  <c r="E69" i="1"/>
  <c r="E67" i="1"/>
  <c r="E64" i="1"/>
  <c r="E61" i="1"/>
  <c r="E60" i="1"/>
  <c r="E44" i="1"/>
  <c r="E43" i="1"/>
  <c r="E42" i="1"/>
  <c r="E41" i="1"/>
  <c r="E40" i="1"/>
  <c r="E39" i="1"/>
  <c r="E38" i="1"/>
  <c r="E37" i="1"/>
  <c r="E36" i="1"/>
  <c r="E35" i="1"/>
  <c r="E32" i="1"/>
  <c r="E31" i="1"/>
  <c r="E28" i="1"/>
  <c r="E27" i="1" l="1"/>
  <c r="E25" i="1"/>
  <c r="E23" i="1"/>
  <c r="E22" i="1"/>
  <c r="E21" i="1"/>
  <c r="E20" i="1"/>
  <c r="E19" i="1"/>
  <c r="E57" i="1"/>
  <c r="E55" i="1"/>
  <c r="E54" i="1"/>
  <c r="E53" i="1"/>
  <c r="E12" i="1" l="1"/>
  <c r="E13" i="1"/>
  <c r="E14" i="1"/>
  <c r="E15" i="1"/>
  <c r="E16" i="1"/>
  <c r="E17" i="1"/>
  <c r="E18" i="1"/>
  <c r="E11" i="1"/>
</calcChain>
</file>

<file path=xl/sharedStrings.xml><?xml version="1.0" encoding="utf-8"?>
<sst xmlns="http://schemas.openxmlformats.org/spreadsheetml/2006/main" count="137" uniqueCount="98">
  <si>
    <t>(тис.грн.)</t>
  </si>
  <si>
    <t>1</t>
  </si>
  <si>
    <t>2</t>
  </si>
  <si>
    <t>3</t>
  </si>
  <si>
    <t>4</t>
  </si>
  <si>
    <t>5=4/3</t>
  </si>
  <si>
    <t>Голосіївська районна в місті Києві державна адміністрація</t>
  </si>
  <si>
    <t>(найменування головного розпорядника коштів місцевого бюджету)</t>
  </si>
  <si>
    <t>Всього</t>
  </si>
  <si>
    <t>Керівництво і управління Голосіївською районною в місті Києві державною адміністрацією</t>
  </si>
  <si>
    <t>Дошкільна освіта</t>
  </si>
  <si>
    <t>Надання загальної середньої освіти вечірніми (змінними) школами</t>
  </si>
  <si>
    <t>070303</t>
  </si>
  <si>
    <t>Забезпечення належних умов для виховання та розвитку дітей-сиріт і дітей, позбавлених батьківського піклування, в дитячих будинках (у т.ч. сімейного типу, прийомних сім"ях)</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</si>
  <si>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</si>
  <si>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</si>
  <si>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Надання позашкільної освіти позашкільними закладами освіти, заходи із позашкільної роботи з дітьми</t>
  </si>
  <si>
    <t>070401</t>
  </si>
  <si>
    <t>Методичне забезпечення діяльності навчальних закладів та інші заходи в галузі освіти</t>
  </si>
  <si>
    <t>Централізоване ведення бухгалтерського обліку</t>
  </si>
  <si>
    <t>070804</t>
  </si>
  <si>
    <t>Здійснення  централізованого господарського обслуговування</t>
  </si>
  <si>
    <t>Надання допомоги дітям-сиротам та дітям, позбавленим батьківського піклування, яким виповнюється 18 років</t>
  </si>
  <si>
    <t>Спецiалiзована амбулаторно-полiклiнiчна допомога населенню</t>
  </si>
  <si>
    <t>Первинна медична допомога населенню</t>
  </si>
  <si>
    <t>Надання соціальних та реабілітаційних послуг громадянам похилого віку, інвалідам, дітям-інвалідам в установах соціального обслуговування</t>
  </si>
  <si>
    <t>Здійснення соціальної роботи з вразливими категоріями населення</t>
  </si>
  <si>
    <t>Організація та проведення громадських робіт</t>
  </si>
  <si>
    <t>Надання додаткової соціальної допомоги окремим категоріям громадян та проведення соціальних заходів</t>
  </si>
  <si>
    <t>Соціальний захист ветеранів війни та праці</t>
  </si>
  <si>
    <t>Надання соціальних послуг установами, закладами, створеними місцевими органами влади</t>
  </si>
  <si>
    <t>Забезпечення надійного та безперебійного функціонування житлово-експлуатаційного господарства</t>
  </si>
  <si>
    <t>Фінансова підтримка об'єктів житлово-комунального господарства</t>
  </si>
  <si>
    <t>Благоустрiй мiст, сіл, селищ</t>
  </si>
  <si>
    <t>Філармонії, музичні колективи і ансамблі та інші мистецькі заклади та заходи </t>
  </si>
  <si>
    <t>Бiблiотеки</t>
  </si>
  <si>
    <t>Палаци i будинки культури, клуби та iншi заклади клубного типу</t>
  </si>
  <si>
    <t>Школи естетичного виховання дiтей</t>
  </si>
  <si>
    <t>Iншi культурно-освiтнi заклади та заходи</t>
  </si>
  <si>
    <t xml:space="preserve">Найменування бюджетної програми </t>
  </si>
  <si>
    <t>Найменування  бюджетної програми</t>
  </si>
  <si>
    <t>Капітальний ремонт об’єктів житлового господарства</t>
  </si>
  <si>
    <t>Реалізація заходів щодо інвестиційного розвитку території</t>
  </si>
  <si>
    <t>Проведення невідкладних відновлювальних робіт, будівництво та реконструкція загальноосвітніх навчальних закладів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</si>
  <si>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</si>
  <si>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Загальний фонд</t>
  </si>
  <si>
    <t>Спеціальний фонд</t>
  </si>
  <si>
    <t>КПКВ</t>
  </si>
  <si>
    <t>9010190</t>
  </si>
  <si>
    <t>9011010</t>
  </si>
  <si>
    <t>9011020</t>
  </si>
  <si>
    <t>9011030</t>
  </si>
  <si>
    <t>9011060</t>
  </si>
  <si>
    <t>9011070</t>
  </si>
  <si>
    <t>9011090</t>
  </si>
  <si>
    <t>9011170</t>
  </si>
  <si>
    <t>9011190</t>
  </si>
  <si>
    <t>9011200</t>
  </si>
  <si>
    <t>9011230</t>
  </si>
  <si>
    <t>9012180</t>
  </si>
  <si>
    <t>9013400</t>
  </si>
  <si>
    <t>9013200</t>
  </si>
  <si>
    <t>Реалізація державної політики в молодіжній сфері</t>
  </si>
  <si>
    <t xml:space="preserve">Річні планові показники на 2017 рік з урахуванням змін </t>
  </si>
  <si>
    <t>% виконання до планових показників 2017 року</t>
  </si>
  <si>
    <t xml:space="preserve">Будівництво та реконструкція спеціалізованих лікарень та інших спеціалізованих закладів </t>
  </si>
  <si>
    <t>9012130</t>
  </si>
  <si>
    <t>9013100</t>
  </si>
  <si>
    <t>9013130</t>
  </si>
  <si>
    <t>9013140</t>
  </si>
  <si>
    <t>9013240</t>
  </si>
  <si>
    <t>9013300</t>
  </si>
  <si>
    <t>9014030</t>
  </si>
  <si>
    <t>9014060</t>
  </si>
  <si>
    <t>9014090</t>
  </si>
  <si>
    <t>9014100</t>
  </si>
  <si>
    <t>9014200</t>
  </si>
  <si>
    <t>9015030</t>
  </si>
  <si>
    <t>Інші заходи з розвитку фізичної культури та спорту</t>
  </si>
  <si>
    <t>9015060</t>
  </si>
  <si>
    <t>9016010</t>
  </si>
  <si>
    <t>9016030</t>
  </si>
  <si>
    <t>9016060</t>
  </si>
  <si>
    <t>Реалізація державної політики у молодіжній сфері</t>
  </si>
  <si>
    <t>Розвиток дитячо-юнацького та резервного спорту</t>
  </si>
  <si>
    <t>9016020</t>
  </si>
  <si>
    <t>9016310</t>
  </si>
  <si>
    <t>9016330</t>
  </si>
  <si>
    <t>9016380</t>
  </si>
  <si>
    <t>9019180</t>
  </si>
  <si>
    <t>Інші заходи в галузі охорони здоров"я (субвенція з державного бюджету місцевим бюджетам на відшкодування вартості лікарських засобів для лікування окремих захворювань)</t>
  </si>
  <si>
    <t>9012220</t>
  </si>
  <si>
    <t xml:space="preserve">Розробка схем та проектних рішень масового застосування </t>
  </si>
  <si>
    <t>9016430</t>
  </si>
  <si>
    <t xml:space="preserve">Грошова компенсація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 </t>
  </si>
  <si>
    <t>9013250</t>
  </si>
  <si>
    <t>Звіт про використання бюджетних коштів за бюджетними програмами станом на 01.01.2018 р.</t>
  </si>
  <si>
    <t>Виконано станом на 01.01.2018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</si>
</sst>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3" x14ac:knownFonts="1">
    <font>
      <sz val="10"/>
      <name val="Arial"/>
    </font>
    <font>
      <sz val="10"/>
      <name val="Arial"/>
      <family val="2"/>
      <charset val="204"/>
    </font>
    <font>
      <sz val="14"/>
      <name val="Times New Roman"/>
      <family val="1"/>
      <charset val="204"/>
    </font>
    <font>
      <sz val="11"/>
      <name val="Times New Roman"/>
      <family val="1"/>
      <charset val="204"/>
    </font>
    <font>
      <i/>
      <sz val="13"/>
      <name val="Times New Roman"/>
      <family val="1"/>
      <charset val="204"/>
    </font>
    <font>
      <sz val="12"/>
      <name val="Arial"/>
      <family val="2"/>
      <charset val="204"/>
    </font>
    <font>
      <sz val="9"/>
      <name val="Arial"/>
      <family val="2"/>
      <charset val="204"/>
    </font>
    <font>
      <b/>
      <i/>
      <sz val="13"/>
      <name val="Arial"/>
      <family val="2"/>
      <charset val="204"/>
    </font>
    <font>
      <sz val="12"/>
      <name val="Arial"/>
      <family val="2"/>
      <charset val="204"/>
    </font>
    <font>
      <b/>
      <sz val="12"/>
      <name val="Arial"/>
      <family val="2"/>
      <charset val="204"/>
    </font>
    <font>
      <b/>
      <sz val="10"/>
      <name val="Arial"/>
      <family val="2"/>
      <charset val="204"/>
    </font>
    <font>
      <b/>
      <i/>
      <sz val="13"/>
      <name val="Times New Roman"/>
      <family val="1"/>
      <charset val="204"/>
    </font>
    <font>
      <b/>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ont="0" applyFill="0" applyBorder="0" applyAlignment="0" applyProtection="0">
      <alignment vertical="top"/>
    </xf>
  </cellStyleXfs>
  <cellXfs count="30">
    <xf numFmtId="0" fontId="1"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0" fontId="5" fillId="0" borderId="1"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left" vertical="top" indent="10"/>
    </xf>
    <xf numFmtId="0" fontId="6" fillId="0" borderId="1" xfId="0" applyNumberFormat="1" applyFont="1" applyFill="1" applyBorder="1" applyAlignment="1" applyProtection="1">
      <alignment horizontal="left" vertical="top" indent="3"/>
    </xf>
    <xf numFmtId="0" fontId="6" fillId="0" borderId="1" xfId="0" applyNumberFormat="1" applyFont="1" applyFill="1" applyBorder="1" applyAlignment="1" applyProtection="1">
      <alignment horizontal="center" vertical="top"/>
    </xf>
    <xf numFmtId="2" fontId="7"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center" vertical="top"/>
    </xf>
    <xf numFmtId="4" fontId="1" fillId="0" borderId="0" xfId="0" applyNumberFormat="1" applyFont="1" applyFill="1" applyBorder="1" applyAlignment="1" applyProtection="1">
      <alignment vertical="top"/>
    </xf>
    <xf numFmtId="4" fontId="8" fillId="0" borderId="0" xfId="0" applyNumberFormat="1" applyFont="1" applyFill="1" applyBorder="1" applyAlignment="1" applyProtection="1">
      <alignment vertical="top"/>
    </xf>
    <xf numFmtId="0" fontId="5"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top"/>
    </xf>
    <xf numFmtId="0" fontId="10" fillId="0" borderId="1" xfId="0" applyNumberFormat="1" applyFont="1" applyFill="1" applyBorder="1" applyAlignment="1" applyProtection="1">
      <alignment vertical="center"/>
    </xf>
    <xf numFmtId="0" fontId="0" fillId="0" borderId="0" xfId="0" applyNumberFormat="1" applyFont="1" applyFill="1" applyBorder="1" applyAlignment="1" applyProtection="1">
      <alignment vertical="top"/>
    </xf>
    <xf numFmtId="0" fontId="4" fillId="0" borderId="0" xfId="0" applyNumberFormat="1" applyFont="1" applyFill="1" applyBorder="1" applyAlignment="1" applyProtection="1">
      <alignment horizontal="right" vertical="top"/>
    </xf>
    <xf numFmtId="0" fontId="1" fillId="0" borderId="1" xfId="0" applyNumberFormat="1" applyFont="1" applyFill="1" applyBorder="1" applyAlignment="1" applyProtection="1">
      <alignment vertical="top" wrapText="1"/>
    </xf>
    <xf numFmtId="49" fontId="1" fillId="0" borderId="1"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165" fontId="1" fillId="0" borderId="1" xfId="0" applyNumberFormat="1" applyFont="1" applyFill="1" applyBorder="1" applyAlignment="1" applyProtection="1">
      <alignment horizontal="center" vertical="center"/>
    </xf>
    <xf numFmtId="4" fontId="1" fillId="0" borderId="1" xfId="0" applyNumberFormat="1" applyFont="1" applyFill="1" applyBorder="1" applyAlignment="1" applyProtection="1">
      <alignment horizontal="center" vertical="center"/>
    </xf>
    <xf numFmtId="4" fontId="10" fillId="0" borderId="1" xfId="0" applyNumberFormat="1" applyFont="1" applyFill="1" applyBorder="1" applyAlignment="1" applyProtection="1">
      <alignment horizontal="center" vertical="center"/>
    </xf>
    <xf numFmtId="165" fontId="10"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166" fontId="1" fillId="0" borderId="1" xfId="0" applyNumberFormat="1" applyFont="1" applyFill="1" applyBorder="1" applyAlignment="1" applyProtection="1">
      <alignment horizontal="center" vertical="center"/>
    </xf>
    <xf numFmtId="166" fontId="10" fillId="0" borderId="1" xfId="0" applyNumberFormat="1" applyFont="1" applyFill="1" applyBorder="1" applyAlignment="1" applyProtection="1">
      <alignment horizontal="center" vertical="center"/>
    </xf>
    <xf numFmtId="164" fontId="10" fillId="0" borderId="1"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top"/>
    </xf>
    <xf numFmtId="2" fontId="7"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11" fillId="0" borderId="0" xfId="0" applyNumberFormat="1" applyFont="1" applyFill="1" applyBorder="1" applyAlignment="1" applyProtection="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abSelected="1" view="pageBreakPreview" zoomScaleNormal="100" zoomScaleSheetLayoutView="100" workbookViewId="0">
      <selection activeCell="E73" sqref="E73"/>
    </sheetView>
  </sheetViews>
  <sheetFormatPr defaultRowHeight="12.75" x14ac:dyDescent="0.2"/>
  <cols>
    <col min="1" max="1" width="64.140625" customWidth="1"/>
    <col min="2" max="2" width="15.7109375" customWidth="1"/>
    <col min="3" max="3" width="15.28515625" customWidth="1"/>
    <col min="4" max="4" width="14.28515625" customWidth="1"/>
    <col min="5" max="5" width="14.42578125" customWidth="1"/>
  </cols>
  <sheetData>
    <row r="1" spans="1:5" ht="18.75" x14ac:dyDescent="0.2">
      <c r="A1" s="1"/>
    </row>
    <row r="2" spans="1:5" x14ac:dyDescent="0.2">
      <c r="A2" s="26" t="s">
        <v>96</v>
      </c>
      <c r="B2" s="26"/>
      <c r="C2" s="26"/>
      <c r="D2" s="26"/>
      <c r="E2" s="26"/>
    </row>
    <row r="3" spans="1:5" ht="18" customHeight="1" x14ac:dyDescent="0.2">
      <c r="A3" s="26"/>
      <c r="B3" s="26"/>
      <c r="C3" s="26"/>
      <c r="D3" s="26"/>
      <c r="E3" s="26"/>
    </row>
    <row r="4" spans="1:5" s="6" customFormat="1" ht="16.5" x14ac:dyDescent="0.2">
      <c r="A4" s="27" t="s">
        <v>6</v>
      </c>
      <c r="B4" s="27"/>
      <c r="C4" s="27"/>
      <c r="D4" s="27"/>
      <c r="E4" s="27"/>
    </row>
    <row r="5" spans="1:5" ht="15" x14ac:dyDescent="0.2">
      <c r="A5" s="28" t="s">
        <v>7</v>
      </c>
      <c r="B5" s="28"/>
      <c r="C5" s="28"/>
      <c r="D5" s="28"/>
      <c r="E5" s="28"/>
    </row>
    <row r="6" spans="1:5" ht="15.75" customHeight="1" x14ac:dyDescent="0.2"/>
    <row r="7" spans="1:5" ht="17.25" x14ac:dyDescent="0.2">
      <c r="A7" s="29" t="s">
        <v>45</v>
      </c>
      <c r="B7" s="29"/>
      <c r="C7" s="29"/>
      <c r="D7" s="29"/>
      <c r="E7" s="29"/>
    </row>
    <row r="8" spans="1:5" ht="16.5" x14ac:dyDescent="0.2">
      <c r="D8" s="13"/>
      <c r="E8" s="14" t="s">
        <v>0</v>
      </c>
    </row>
    <row r="9" spans="1:5" ht="96" customHeight="1" x14ac:dyDescent="0.2">
      <c r="A9" s="10" t="s">
        <v>39</v>
      </c>
      <c r="B9" s="22" t="s">
        <v>47</v>
      </c>
      <c r="C9" s="2" t="s">
        <v>63</v>
      </c>
      <c r="D9" s="2" t="s">
        <v>97</v>
      </c>
      <c r="E9" s="2" t="s">
        <v>64</v>
      </c>
    </row>
    <row r="10" spans="1:5" x14ac:dyDescent="0.2">
      <c r="A10" s="3" t="s">
        <v>1</v>
      </c>
      <c r="B10" s="4" t="s">
        <v>2</v>
      </c>
      <c r="C10" s="5" t="s">
        <v>3</v>
      </c>
      <c r="D10" s="5" t="s">
        <v>4</v>
      </c>
      <c r="E10" s="5" t="s">
        <v>5</v>
      </c>
    </row>
    <row r="11" spans="1:5" ht="40.9" customHeight="1" x14ac:dyDescent="0.2">
      <c r="A11" s="15" t="s">
        <v>9</v>
      </c>
      <c r="B11" s="16" t="s">
        <v>48</v>
      </c>
      <c r="C11" s="17">
        <v>62847.4</v>
      </c>
      <c r="D11" s="17">
        <v>61460</v>
      </c>
      <c r="E11" s="18">
        <f>D11/C11*100</f>
        <v>97.79243055400859</v>
      </c>
    </row>
    <row r="12" spans="1:5" ht="19.5" customHeight="1" x14ac:dyDescent="0.2">
      <c r="A12" s="15" t="s">
        <v>10</v>
      </c>
      <c r="B12" s="16" t="s">
        <v>49</v>
      </c>
      <c r="C12" s="19">
        <v>252483.9</v>
      </c>
      <c r="D12" s="17">
        <v>234262.7</v>
      </c>
      <c r="E12" s="18">
        <f t="shared" ref="E12:E46" si="0">D12/C12*100</f>
        <v>92.783223009467136</v>
      </c>
    </row>
    <row r="13" spans="1:5" ht="63" customHeight="1" x14ac:dyDescent="0.2">
      <c r="A13" s="15" t="s">
        <v>15</v>
      </c>
      <c r="B13" s="16" t="s">
        <v>50</v>
      </c>
      <c r="C13" s="19">
        <v>371702.49</v>
      </c>
      <c r="D13" s="17">
        <v>359964.7</v>
      </c>
      <c r="E13" s="18">
        <f t="shared" si="0"/>
        <v>96.842154595197911</v>
      </c>
    </row>
    <row r="14" spans="1:5" ht="33.75" customHeight="1" x14ac:dyDescent="0.2">
      <c r="A14" s="15" t="s">
        <v>11</v>
      </c>
      <c r="B14" s="16" t="s">
        <v>51</v>
      </c>
      <c r="C14" s="17">
        <v>1292.5</v>
      </c>
      <c r="D14" s="17">
        <v>1184.7</v>
      </c>
      <c r="E14" s="18">
        <f t="shared" si="0"/>
        <v>91.659574468085111</v>
      </c>
    </row>
    <row r="15" spans="1:5" ht="58.9" customHeight="1" x14ac:dyDescent="0.2">
      <c r="A15" s="15" t="s">
        <v>13</v>
      </c>
      <c r="B15" s="16" t="s">
        <v>52</v>
      </c>
      <c r="C15" s="19">
        <v>93</v>
      </c>
      <c r="D15" s="17">
        <v>92</v>
      </c>
      <c r="E15" s="18">
        <f t="shared" si="0"/>
        <v>98.924731182795696</v>
      </c>
    </row>
    <row r="16" spans="1:5" ht="62.45" customHeight="1" x14ac:dyDescent="0.2">
      <c r="A16" s="15" t="s">
        <v>14</v>
      </c>
      <c r="B16" s="16" t="s">
        <v>53</v>
      </c>
      <c r="C16" s="19">
        <v>54204.1</v>
      </c>
      <c r="D16" s="17">
        <v>47877.8</v>
      </c>
      <c r="E16" s="18">
        <f t="shared" si="0"/>
        <v>88.328742659688103</v>
      </c>
    </row>
    <row r="17" spans="1:5" ht="40.9" customHeight="1" x14ac:dyDescent="0.2">
      <c r="A17" s="15" t="s">
        <v>16</v>
      </c>
      <c r="B17" s="16" t="s">
        <v>54</v>
      </c>
      <c r="C17" s="19">
        <v>14856.3</v>
      </c>
      <c r="D17" s="17">
        <v>14413.5</v>
      </c>
      <c r="E17" s="18">
        <f t="shared" si="0"/>
        <v>97.019446295511003</v>
      </c>
    </row>
    <row r="18" spans="1:5" ht="32.25" customHeight="1" x14ac:dyDescent="0.2">
      <c r="A18" s="15" t="s">
        <v>18</v>
      </c>
      <c r="B18" s="16" t="s">
        <v>55</v>
      </c>
      <c r="C18" s="17">
        <v>3439.1</v>
      </c>
      <c r="D18" s="17">
        <v>3409.5</v>
      </c>
      <c r="E18" s="18">
        <f t="shared" si="0"/>
        <v>99.139309703120006</v>
      </c>
    </row>
    <row r="19" spans="1:5" ht="20.45" customHeight="1" x14ac:dyDescent="0.2">
      <c r="A19" s="15" t="s">
        <v>19</v>
      </c>
      <c r="B19" s="16" t="s">
        <v>56</v>
      </c>
      <c r="C19" s="17">
        <v>8592.1</v>
      </c>
      <c r="D19" s="17">
        <v>7553.5</v>
      </c>
      <c r="E19" s="18">
        <f t="shared" si="0"/>
        <v>87.912151860429915</v>
      </c>
    </row>
    <row r="20" spans="1:5" ht="32.25" customHeight="1" x14ac:dyDescent="0.2">
      <c r="A20" s="15" t="s">
        <v>21</v>
      </c>
      <c r="B20" s="16" t="s">
        <v>57</v>
      </c>
      <c r="C20" s="17">
        <v>1555.9</v>
      </c>
      <c r="D20" s="17">
        <v>1490.7</v>
      </c>
      <c r="E20" s="18">
        <f t="shared" si="0"/>
        <v>95.809499325149432</v>
      </c>
    </row>
    <row r="21" spans="1:5" ht="32.25" customHeight="1" x14ac:dyDescent="0.2">
      <c r="A21" s="15" t="s">
        <v>22</v>
      </c>
      <c r="B21" s="16" t="s">
        <v>58</v>
      </c>
      <c r="C21" s="19">
        <v>41.71</v>
      </c>
      <c r="D21" s="17">
        <v>41.6</v>
      </c>
      <c r="E21" s="18">
        <f t="shared" si="0"/>
        <v>99.736274274754251</v>
      </c>
    </row>
    <row r="22" spans="1:5" ht="32.25" customHeight="1" x14ac:dyDescent="0.2">
      <c r="A22" s="15" t="s">
        <v>23</v>
      </c>
      <c r="B22" s="16" t="s">
        <v>66</v>
      </c>
      <c r="C22" s="17">
        <v>98159.5</v>
      </c>
      <c r="D22" s="17">
        <v>96593.3</v>
      </c>
      <c r="E22" s="18">
        <f t="shared" si="0"/>
        <v>98.404433600415658</v>
      </c>
    </row>
    <row r="23" spans="1:5" ht="32.25" customHeight="1" x14ac:dyDescent="0.2">
      <c r="A23" s="15" t="s">
        <v>24</v>
      </c>
      <c r="B23" s="16" t="s">
        <v>59</v>
      </c>
      <c r="C23" s="17">
        <v>95536.1</v>
      </c>
      <c r="D23" s="17">
        <v>95199.7</v>
      </c>
      <c r="E23" s="18">
        <f t="shared" si="0"/>
        <v>99.647881795467882</v>
      </c>
    </row>
    <row r="24" spans="1:5" ht="48" customHeight="1" x14ac:dyDescent="0.2">
      <c r="A24" s="15" t="s">
        <v>90</v>
      </c>
      <c r="B24" s="16" t="s">
        <v>91</v>
      </c>
      <c r="C24" s="17">
        <v>3883.6</v>
      </c>
      <c r="D24" s="17">
        <v>3872</v>
      </c>
      <c r="E24" s="18">
        <f t="shared" si="0"/>
        <v>99.701308064682266</v>
      </c>
    </row>
    <row r="25" spans="1:5" ht="48.6" customHeight="1" x14ac:dyDescent="0.2">
      <c r="A25" s="15" t="s">
        <v>25</v>
      </c>
      <c r="B25" s="16" t="s">
        <v>67</v>
      </c>
      <c r="C25" s="17">
        <v>16593.5</v>
      </c>
      <c r="D25" s="17">
        <f>16325.5</f>
        <v>16325.5</v>
      </c>
      <c r="E25" s="18">
        <f t="shared" si="0"/>
        <v>98.384909753819272</v>
      </c>
    </row>
    <row r="26" spans="1:5" ht="32.25" hidden="1" customHeight="1" x14ac:dyDescent="0.2">
      <c r="A26" s="15"/>
      <c r="B26" s="16"/>
      <c r="C26" s="17"/>
      <c r="D26" s="17"/>
      <c r="E26" s="18"/>
    </row>
    <row r="27" spans="1:5" ht="32.25" customHeight="1" x14ac:dyDescent="0.2">
      <c r="A27" s="15" t="s">
        <v>26</v>
      </c>
      <c r="B27" s="16" t="s">
        <v>68</v>
      </c>
      <c r="C27" s="17">
        <f>3587.5+94.9</f>
        <v>3682.4</v>
      </c>
      <c r="D27" s="17">
        <f>3523+94.8</f>
        <v>3617.8</v>
      </c>
      <c r="E27" s="18">
        <f t="shared" si="0"/>
        <v>98.245709320008686</v>
      </c>
    </row>
    <row r="28" spans="1:5" ht="32.25" customHeight="1" x14ac:dyDescent="0.2">
      <c r="A28" s="15" t="s">
        <v>62</v>
      </c>
      <c r="B28" s="16" t="s">
        <v>69</v>
      </c>
      <c r="C28" s="23">
        <f>250.405+8020.4</f>
        <v>8270.8050000000003</v>
      </c>
      <c r="D28" s="17">
        <f>7480.8+250.3</f>
        <v>7731.1</v>
      </c>
      <c r="E28" s="18">
        <f t="shared" si="0"/>
        <v>93.47457714212824</v>
      </c>
    </row>
    <row r="29" spans="1:5" ht="32.25" hidden="1" customHeight="1" x14ac:dyDescent="0.2">
      <c r="A29" s="15"/>
      <c r="B29" s="16"/>
      <c r="C29" s="17"/>
      <c r="D29" s="17"/>
      <c r="E29" s="18"/>
    </row>
    <row r="30" spans="1:5" ht="44.45" hidden="1" customHeight="1" x14ac:dyDescent="0.2">
      <c r="A30" s="15"/>
      <c r="B30" s="16"/>
      <c r="C30" s="17"/>
      <c r="D30" s="17"/>
      <c r="E30" s="18"/>
    </row>
    <row r="31" spans="1:5" ht="32.25" customHeight="1" x14ac:dyDescent="0.2">
      <c r="A31" s="15" t="s">
        <v>29</v>
      </c>
      <c r="B31" s="16" t="s">
        <v>61</v>
      </c>
      <c r="C31" s="17">
        <v>96</v>
      </c>
      <c r="D31" s="17">
        <v>76</v>
      </c>
      <c r="E31" s="18">
        <f t="shared" si="0"/>
        <v>79.166666666666657</v>
      </c>
    </row>
    <row r="32" spans="1:5" ht="32.25" customHeight="1" x14ac:dyDescent="0.2">
      <c r="A32" s="15" t="s">
        <v>27</v>
      </c>
      <c r="B32" s="16" t="s">
        <v>70</v>
      </c>
      <c r="C32" s="17">
        <v>65.599999999999994</v>
      </c>
      <c r="D32" s="17">
        <v>50.2</v>
      </c>
      <c r="E32" s="18">
        <f t="shared" si="0"/>
        <v>76.524390243902445</v>
      </c>
    </row>
    <row r="33" spans="1:5" ht="32.25" customHeight="1" x14ac:dyDescent="0.2">
      <c r="A33" s="15" t="s">
        <v>30</v>
      </c>
      <c r="B33" s="16" t="s">
        <v>71</v>
      </c>
      <c r="C33" s="17">
        <v>1749.2</v>
      </c>
      <c r="D33" s="17">
        <v>1699.5</v>
      </c>
      <c r="E33" s="18">
        <f t="shared" si="0"/>
        <v>97.158701120512234</v>
      </c>
    </row>
    <row r="34" spans="1:5" ht="32.25" customHeight="1" x14ac:dyDescent="0.2">
      <c r="A34" s="15" t="s">
        <v>28</v>
      </c>
      <c r="B34" s="16" t="s">
        <v>60</v>
      </c>
      <c r="C34" s="17">
        <v>2254.3000000000002</v>
      </c>
      <c r="D34" s="17">
        <v>2250</v>
      </c>
      <c r="E34" s="18">
        <f t="shared" si="0"/>
        <v>99.809253426784366</v>
      </c>
    </row>
    <row r="35" spans="1:5" ht="32.25" customHeight="1" x14ac:dyDescent="0.2">
      <c r="A35" s="15" t="s">
        <v>31</v>
      </c>
      <c r="B35" s="16" t="s">
        <v>80</v>
      </c>
      <c r="C35" s="23">
        <v>1130.9010000000001</v>
      </c>
      <c r="D35" s="17">
        <v>1128.3</v>
      </c>
      <c r="E35" s="18">
        <f t="shared" si="0"/>
        <v>99.770006393132547</v>
      </c>
    </row>
    <row r="36" spans="1:5" ht="32.25" customHeight="1" x14ac:dyDescent="0.2">
      <c r="A36" s="15" t="s">
        <v>32</v>
      </c>
      <c r="B36" s="16" t="s">
        <v>81</v>
      </c>
      <c r="C36" s="19">
        <v>28025.4</v>
      </c>
      <c r="D36" s="17">
        <v>28025.4</v>
      </c>
      <c r="E36" s="18">
        <f t="shared" si="0"/>
        <v>100</v>
      </c>
    </row>
    <row r="37" spans="1:5" ht="32.25" customHeight="1" x14ac:dyDescent="0.2">
      <c r="A37" s="15" t="s">
        <v>33</v>
      </c>
      <c r="B37" s="16" t="s">
        <v>82</v>
      </c>
      <c r="C37" s="17">
        <v>35139.699999999997</v>
      </c>
      <c r="D37" s="17">
        <v>34239.9</v>
      </c>
      <c r="E37" s="18">
        <f t="shared" si="0"/>
        <v>97.439363455009584</v>
      </c>
    </row>
    <row r="38" spans="1:5" ht="32.25" customHeight="1" x14ac:dyDescent="0.2">
      <c r="A38" s="15" t="s">
        <v>34</v>
      </c>
      <c r="B38" s="16" t="s">
        <v>72</v>
      </c>
      <c r="C38" s="17">
        <v>270</v>
      </c>
      <c r="D38" s="17">
        <v>269.7</v>
      </c>
      <c r="E38" s="18">
        <f t="shared" si="0"/>
        <v>99.888888888888886</v>
      </c>
    </row>
    <row r="39" spans="1:5" ht="32.25" customHeight="1" x14ac:dyDescent="0.2">
      <c r="A39" s="15" t="s">
        <v>35</v>
      </c>
      <c r="B39" s="16" t="s">
        <v>73</v>
      </c>
      <c r="C39" s="17">
        <v>14828.6</v>
      </c>
      <c r="D39" s="17">
        <v>14055.1</v>
      </c>
      <c r="E39" s="18">
        <f t="shared" si="0"/>
        <v>94.783728740407042</v>
      </c>
    </row>
    <row r="40" spans="1:5" ht="32.25" customHeight="1" x14ac:dyDescent="0.2">
      <c r="A40" s="15" t="s">
        <v>36</v>
      </c>
      <c r="B40" s="16" t="s">
        <v>74</v>
      </c>
      <c r="C40" s="17">
        <v>1414.6</v>
      </c>
      <c r="D40" s="17">
        <v>1370.8</v>
      </c>
      <c r="E40" s="18">
        <f t="shared" si="0"/>
        <v>96.903718365615717</v>
      </c>
    </row>
    <row r="41" spans="1:5" ht="32.25" customHeight="1" x14ac:dyDescent="0.2">
      <c r="A41" s="15" t="s">
        <v>37</v>
      </c>
      <c r="B41" s="16" t="s">
        <v>75</v>
      </c>
      <c r="C41" s="17">
        <v>24577.1</v>
      </c>
      <c r="D41" s="17">
        <v>24102.1</v>
      </c>
      <c r="E41" s="18">
        <f t="shared" si="0"/>
        <v>98.067306557730575</v>
      </c>
    </row>
    <row r="42" spans="1:5" ht="32.25" customHeight="1" x14ac:dyDescent="0.2">
      <c r="A42" s="15" t="s">
        <v>38</v>
      </c>
      <c r="B42" s="16" t="s">
        <v>76</v>
      </c>
      <c r="C42" s="17">
        <v>1302.5999999999999</v>
      </c>
      <c r="D42" s="17">
        <v>1277.5</v>
      </c>
      <c r="E42" s="18">
        <f t="shared" si="0"/>
        <v>98.073084600030711</v>
      </c>
    </row>
    <row r="43" spans="1:5" ht="32.25" customHeight="1" x14ac:dyDescent="0.2">
      <c r="A43" s="15" t="s">
        <v>84</v>
      </c>
      <c r="B43" s="16" t="s">
        <v>77</v>
      </c>
      <c r="C43" s="17">
        <v>11055.8</v>
      </c>
      <c r="D43" s="17">
        <v>10754.7</v>
      </c>
      <c r="E43" s="18">
        <f t="shared" si="0"/>
        <v>97.276542629208208</v>
      </c>
    </row>
    <row r="44" spans="1:5" ht="32.25" customHeight="1" x14ac:dyDescent="0.2">
      <c r="A44" s="15" t="s">
        <v>78</v>
      </c>
      <c r="B44" s="16" t="s">
        <v>79</v>
      </c>
      <c r="C44" s="17">
        <v>200</v>
      </c>
      <c r="D44" s="17">
        <v>200</v>
      </c>
      <c r="E44" s="18">
        <f t="shared" si="0"/>
        <v>100</v>
      </c>
    </row>
    <row r="45" spans="1:5" ht="32.25" hidden="1" customHeight="1" x14ac:dyDescent="0.2">
      <c r="A45" s="15"/>
      <c r="B45" s="16"/>
      <c r="C45" s="17"/>
      <c r="D45" s="17"/>
      <c r="E45" s="18"/>
    </row>
    <row r="46" spans="1:5" ht="21.75" customHeight="1" x14ac:dyDescent="0.2">
      <c r="A46" s="11" t="s">
        <v>8</v>
      </c>
      <c r="B46" s="12"/>
      <c r="C46" s="24">
        <f>C11+C12+C13+C14+C15+C16+C17+C18+C19+C20+C21+C22+C23+C25+C27+C28+C31+C32+C33+C34+C35+C36+C37+C38+C39+C40+C41+C42+C43+C44+C24</f>
        <v>1119344.2060000005</v>
      </c>
      <c r="D46" s="20">
        <f>D11+D12+D13+D14+D15+D16+D17+D18+D19+D20+D21+D22+D23+D25+D27+D28+D31+D32+D33+D34+D35+D36+D37+D38+D39+D40+D41+D42+D43+D44+D24</f>
        <v>1074589.3</v>
      </c>
      <c r="E46" s="21">
        <f t="shared" si="0"/>
        <v>96.00168511525753</v>
      </c>
    </row>
    <row r="47" spans="1:5" ht="18.75" customHeight="1" x14ac:dyDescent="0.2">
      <c r="A47" s="7"/>
      <c r="C47" s="8"/>
      <c r="D47" s="9"/>
    </row>
    <row r="48" spans="1:5" ht="17.25" x14ac:dyDescent="0.2">
      <c r="A48" s="29" t="s">
        <v>46</v>
      </c>
      <c r="B48" s="29"/>
      <c r="C48" s="29"/>
      <c r="D48" s="29"/>
      <c r="E48" s="29"/>
    </row>
    <row r="49" spans="1:5" ht="16.5" x14ac:dyDescent="0.2">
      <c r="E49" s="14" t="s">
        <v>0</v>
      </c>
    </row>
    <row r="51" spans="1:5" ht="99" customHeight="1" x14ac:dyDescent="0.2">
      <c r="A51" s="10" t="s">
        <v>40</v>
      </c>
      <c r="B51" s="22" t="s">
        <v>47</v>
      </c>
      <c r="C51" s="2" t="s">
        <v>63</v>
      </c>
      <c r="D51" s="2" t="s">
        <v>97</v>
      </c>
      <c r="E51" s="2" t="s">
        <v>64</v>
      </c>
    </row>
    <row r="52" spans="1:5" x14ac:dyDescent="0.2">
      <c r="A52" s="3" t="s">
        <v>1</v>
      </c>
      <c r="B52" s="4" t="s">
        <v>2</v>
      </c>
      <c r="C52" s="5" t="s">
        <v>3</v>
      </c>
      <c r="D52" s="5" t="s">
        <v>4</v>
      </c>
      <c r="E52" s="5" t="s">
        <v>5</v>
      </c>
    </row>
    <row r="53" spans="1:5" ht="33" customHeight="1" x14ac:dyDescent="0.2">
      <c r="A53" s="15" t="s">
        <v>9</v>
      </c>
      <c r="B53" s="16" t="s">
        <v>48</v>
      </c>
      <c r="C53" s="17">
        <v>8816.2999999999993</v>
      </c>
      <c r="D53" s="17">
        <v>7773.3</v>
      </c>
      <c r="E53" s="18">
        <f>D53/C53*100</f>
        <v>88.169640325306545</v>
      </c>
    </row>
    <row r="54" spans="1:5" ht="33" customHeight="1" x14ac:dyDescent="0.2">
      <c r="A54" s="15" t="s">
        <v>10</v>
      </c>
      <c r="B54" s="16" t="s">
        <v>49</v>
      </c>
      <c r="C54" s="17">
        <v>17437.8</v>
      </c>
      <c r="D54" s="17">
        <v>16749.5</v>
      </c>
      <c r="E54" s="18">
        <f t="shared" ref="E54:E74" si="1">D54/C54*100</f>
        <v>96.05282776497036</v>
      </c>
    </row>
    <row r="55" spans="1:5" ht="54.6" customHeight="1" x14ac:dyDescent="0.2">
      <c r="A55" s="15" t="s">
        <v>15</v>
      </c>
      <c r="B55" s="16" t="s">
        <v>50</v>
      </c>
      <c r="C55" s="19">
        <v>29377.54</v>
      </c>
      <c r="D55" s="17">
        <v>25796.9</v>
      </c>
      <c r="E55" s="18">
        <f t="shared" si="1"/>
        <v>87.811641138093933</v>
      </c>
    </row>
    <row r="56" spans="1:5" ht="48" hidden="1" customHeight="1" x14ac:dyDescent="0.2">
      <c r="A56" s="15" t="s">
        <v>13</v>
      </c>
      <c r="B56" s="16" t="s">
        <v>12</v>
      </c>
      <c r="C56" s="19"/>
      <c r="D56" s="17"/>
      <c r="E56" s="18"/>
    </row>
    <row r="57" spans="1:5" ht="53.45" customHeight="1" x14ac:dyDescent="0.2">
      <c r="A57" s="15" t="s">
        <v>14</v>
      </c>
      <c r="B57" s="16" t="s">
        <v>53</v>
      </c>
      <c r="C57" s="19">
        <v>4999.8</v>
      </c>
      <c r="D57" s="17">
        <v>4187.3</v>
      </c>
      <c r="E57" s="18">
        <f t="shared" si="1"/>
        <v>83.74934997399896</v>
      </c>
    </row>
    <row r="58" spans="1:5" ht="37.15" hidden="1" customHeight="1" x14ac:dyDescent="0.2">
      <c r="A58" s="15" t="s">
        <v>16</v>
      </c>
      <c r="B58" s="16" t="s">
        <v>17</v>
      </c>
      <c r="C58" s="19"/>
      <c r="D58" s="17"/>
      <c r="E58" s="18"/>
    </row>
    <row r="59" spans="1:5" ht="24" hidden="1" customHeight="1" x14ac:dyDescent="0.2">
      <c r="A59" s="15" t="s">
        <v>19</v>
      </c>
      <c r="B59" s="16" t="s">
        <v>20</v>
      </c>
      <c r="C59" s="17"/>
      <c r="D59" s="17"/>
      <c r="E59" s="18"/>
    </row>
    <row r="60" spans="1:5" x14ac:dyDescent="0.2">
      <c r="A60" s="15" t="s">
        <v>23</v>
      </c>
      <c r="B60" s="16" t="s">
        <v>66</v>
      </c>
      <c r="C60" s="17">
        <v>10172.700000000001</v>
      </c>
      <c r="D60" s="17">
        <v>6386.7</v>
      </c>
      <c r="E60" s="18">
        <f t="shared" si="1"/>
        <v>62.782742044884834</v>
      </c>
    </row>
    <row r="61" spans="1:5" x14ac:dyDescent="0.2">
      <c r="A61" s="15" t="s">
        <v>24</v>
      </c>
      <c r="B61" s="16" t="s">
        <v>59</v>
      </c>
      <c r="C61" s="17">
        <v>8308.5</v>
      </c>
      <c r="D61" s="17">
        <v>6830.1</v>
      </c>
      <c r="E61" s="18">
        <f t="shared" si="1"/>
        <v>82.206174399711145</v>
      </c>
    </row>
    <row r="62" spans="1:5" hidden="1" x14ac:dyDescent="0.2">
      <c r="A62" s="15"/>
      <c r="B62" s="16"/>
      <c r="C62" s="17"/>
      <c r="D62" s="17"/>
      <c r="E62" s="18"/>
    </row>
    <row r="63" spans="1:5" ht="111.6" customHeight="1" x14ac:dyDescent="0.2">
      <c r="A63" s="15" t="s">
        <v>94</v>
      </c>
      <c r="B63" s="16" t="s">
        <v>95</v>
      </c>
      <c r="C63" s="23">
        <v>8712.7649999999994</v>
      </c>
      <c r="D63" s="17">
        <v>8621</v>
      </c>
      <c r="E63" s="18">
        <f t="shared" si="1"/>
        <v>98.946775220036358</v>
      </c>
    </row>
    <row r="64" spans="1:5" x14ac:dyDescent="0.2">
      <c r="A64" s="15" t="s">
        <v>83</v>
      </c>
      <c r="B64" s="16" t="s">
        <v>69</v>
      </c>
      <c r="C64" s="17">
        <f>48.5+1778.9</f>
        <v>1827.4</v>
      </c>
      <c r="D64" s="17">
        <f>1441.2+44.6</f>
        <v>1485.8</v>
      </c>
      <c r="E64" s="18">
        <f t="shared" si="1"/>
        <v>81.306774652511763</v>
      </c>
    </row>
    <row r="65" spans="1:5" hidden="1" x14ac:dyDescent="0.2">
      <c r="A65" s="15"/>
      <c r="B65" s="16"/>
      <c r="C65" s="17"/>
      <c r="D65" s="17"/>
      <c r="E65" s="18"/>
    </row>
    <row r="66" spans="1:5" ht="25.5" x14ac:dyDescent="0.2">
      <c r="A66" s="15" t="s">
        <v>30</v>
      </c>
      <c r="B66" s="16" t="s">
        <v>71</v>
      </c>
      <c r="C66" s="17">
        <v>250</v>
      </c>
      <c r="D66" s="17">
        <v>232.6</v>
      </c>
      <c r="E66" s="18">
        <f t="shared" si="1"/>
        <v>93.04</v>
      </c>
    </row>
    <row r="67" spans="1:5" ht="25.5" x14ac:dyDescent="0.2">
      <c r="A67" s="15" t="s">
        <v>31</v>
      </c>
      <c r="B67" s="16" t="s">
        <v>80</v>
      </c>
      <c r="C67" s="17">
        <v>6230.9</v>
      </c>
      <c r="D67" s="17">
        <f>5437.9</f>
        <v>5437.9</v>
      </c>
      <c r="E67" s="18">
        <f t="shared" si="1"/>
        <v>87.273106613811819</v>
      </c>
    </row>
    <row r="68" spans="1:5" x14ac:dyDescent="0.2">
      <c r="A68" s="15" t="s">
        <v>41</v>
      </c>
      <c r="B68" s="16" t="s">
        <v>85</v>
      </c>
      <c r="C68" s="23">
        <f>63137.244+381</f>
        <v>63518.243999999999</v>
      </c>
      <c r="D68" s="17">
        <v>56976.5</v>
      </c>
      <c r="E68" s="18">
        <f t="shared" si="1"/>
        <v>89.700999920589737</v>
      </c>
    </row>
    <row r="69" spans="1:5" x14ac:dyDescent="0.2">
      <c r="A69" s="15" t="s">
        <v>35</v>
      </c>
      <c r="B69" s="16" t="s">
        <v>73</v>
      </c>
      <c r="C69" s="17">
        <v>1282.5999999999999</v>
      </c>
      <c r="D69" s="17">
        <v>824</v>
      </c>
      <c r="E69" s="18">
        <f t="shared" si="1"/>
        <v>64.244503352565104</v>
      </c>
    </row>
    <row r="70" spans="1:5" x14ac:dyDescent="0.2">
      <c r="A70" s="15" t="s">
        <v>36</v>
      </c>
      <c r="B70" s="16" t="s">
        <v>74</v>
      </c>
      <c r="C70" s="17">
        <v>13</v>
      </c>
      <c r="D70" s="17">
        <v>13</v>
      </c>
      <c r="E70" s="18">
        <f t="shared" si="1"/>
        <v>100</v>
      </c>
    </row>
    <row r="71" spans="1:5" x14ac:dyDescent="0.2">
      <c r="A71" s="15" t="s">
        <v>37</v>
      </c>
      <c r="B71" s="16" t="s">
        <v>75</v>
      </c>
      <c r="C71" s="17">
        <v>328</v>
      </c>
      <c r="D71" s="17">
        <v>298.60000000000002</v>
      </c>
      <c r="E71" s="18">
        <f t="shared" si="1"/>
        <v>91.036585365853668</v>
      </c>
    </row>
    <row r="72" spans="1:5" x14ac:dyDescent="0.2">
      <c r="A72" s="15" t="s">
        <v>84</v>
      </c>
      <c r="B72" s="16" t="s">
        <v>77</v>
      </c>
      <c r="C72" s="17">
        <v>1329</v>
      </c>
      <c r="D72" s="17">
        <v>1185.4000000000001</v>
      </c>
      <c r="E72" s="18">
        <f t="shared" si="1"/>
        <v>89.194883370955608</v>
      </c>
    </row>
    <row r="73" spans="1:5" ht="17.45" customHeight="1" x14ac:dyDescent="0.2">
      <c r="A73" s="15" t="s">
        <v>42</v>
      </c>
      <c r="B73" s="16" t="s">
        <v>86</v>
      </c>
      <c r="C73" s="17">
        <v>6223</v>
      </c>
      <c r="D73" s="17">
        <v>4911.6000000000004</v>
      </c>
      <c r="E73" s="18">
        <f t="shared" si="1"/>
        <v>78.926562751084688</v>
      </c>
    </row>
    <row r="74" spans="1:5" ht="25.5" x14ac:dyDescent="0.2">
      <c r="A74" s="15" t="s">
        <v>43</v>
      </c>
      <c r="B74" s="16" t="s">
        <v>87</v>
      </c>
      <c r="C74" s="17">
        <v>17664</v>
      </c>
      <c r="D74" s="17">
        <v>14265.9</v>
      </c>
      <c r="E74" s="18">
        <f t="shared" si="1"/>
        <v>80.762567934782609</v>
      </c>
    </row>
    <row r="75" spans="1:5" ht="39" customHeight="1" x14ac:dyDescent="0.2">
      <c r="A75" s="15" t="s">
        <v>65</v>
      </c>
      <c r="B75" s="16" t="s">
        <v>88</v>
      </c>
      <c r="C75" s="17">
        <v>1255.5999999999999</v>
      </c>
      <c r="D75" s="17">
        <v>1176.9000000000001</v>
      </c>
      <c r="E75" s="18">
        <v>0</v>
      </c>
    </row>
    <row r="76" spans="1:5" ht="27" hidden="1" customHeight="1" x14ac:dyDescent="0.2">
      <c r="A76" s="15" t="s">
        <v>92</v>
      </c>
      <c r="B76" s="16" t="s">
        <v>93</v>
      </c>
      <c r="C76" s="17">
        <v>0</v>
      </c>
      <c r="D76" s="17">
        <v>0</v>
      </c>
      <c r="E76" s="18">
        <v>0</v>
      </c>
    </row>
    <row r="77" spans="1:5" ht="30" customHeight="1" x14ac:dyDescent="0.2">
      <c r="A77" s="15" t="s">
        <v>44</v>
      </c>
      <c r="B77" s="16" t="s">
        <v>89</v>
      </c>
      <c r="C77" s="17">
        <v>3186</v>
      </c>
      <c r="D77" s="17">
        <v>3186</v>
      </c>
      <c r="E77" s="18">
        <f>D77/C77*100</f>
        <v>100</v>
      </c>
    </row>
    <row r="78" spans="1:5" ht="15.75" x14ac:dyDescent="0.2">
      <c r="A78" s="11" t="s">
        <v>8</v>
      </c>
      <c r="B78" s="12"/>
      <c r="C78" s="24">
        <f>C53+C54+C55+C56+C57+C58+C59+C60+C61+C62+C64+C65++C67+C68+C69+C70+C71+C72+C73+C74+C77+C75+C76+C63+C66</f>
        <v>190933.14899999998</v>
      </c>
      <c r="D78" s="25">
        <f>D53+D54+D55+D56+D57+D58+D59+D60+D61+D62+D64+D65++D67+D68+D69+D70+D71+D72+D73+D74+D77+D75+D76+D63+D66</f>
        <v>166339</v>
      </c>
      <c r="E78" s="21">
        <f>D78/C78*100</f>
        <v>87.118973772333277</v>
      </c>
    </row>
  </sheetData>
  <mergeCells count="5">
    <mergeCell ref="A2:E3"/>
    <mergeCell ref="A4:E4"/>
    <mergeCell ref="A5:E5"/>
    <mergeCell ref="A48:E48"/>
    <mergeCell ref="A7:E7"/>
  </mergeCells>
  <phoneticPr fontId="0" type="noConversion"/>
  <pageMargins left="0.74803149606299213" right="0.74803149606299213" top="0.59055118110236227" bottom="0.59055118110236227"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dc:creator>
  <cp:lastModifiedBy>Деркач Світлана Олексіївна</cp:lastModifiedBy>
  <cp:lastPrinted>2018-01-02T14:50:35Z</cp:lastPrinted>
  <dcterms:created xsi:type="dcterms:W3CDTF">2011-11-24T12:10:02Z</dcterms:created>
  <dcterms:modified xsi:type="dcterms:W3CDTF">2018-01-03T07:45:20Z</dcterms:modified>
</cp:coreProperties>
</file>